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astvo.podezelja\Documents\MARCELA\03 PROJEKTI\PROJEKTI LAS 2021-2027\ESRR\JAVNI POZIV objavljen 19.12.2024\"/>
    </mc:Choice>
  </mc:AlternateContent>
  <xr:revisionPtr revIDLastSave="0" documentId="13_ncr:1_{21AF8EA0-5965-441A-ACB2-8BDBA90664FA}" xr6:coauthVersionLast="47" xr6:coauthVersionMax="47" xr10:uidLastSave="{00000000-0000-0000-0000-000000000000}"/>
  <bookViews>
    <workbookView xWindow="-120" yWindow="-120" windowWidth="29040" windowHeight="15840" xr2:uid="{6E7C72CA-4ECD-40E3-B3D8-36D20F78D7F2}"/>
  </bookViews>
  <sheets>
    <sheet name="Priloga 1" sheetId="1" r:id="rId1"/>
    <sheet name="PRIMER" sheetId="8" r:id="rId2"/>
    <sheet name="List1" sheetId="4" r:id="rId3"/>
  </sheets>
  <definedNames>
    <definedName name="_xlnm.Print_Area" localSheetId="0">'Priloga 1'!$A$1:$I$48</definedName>
    <definedName name="_xlnm.Print_Area" localSheetId="1">PRIMER!$A$1:$I$48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4" i="8" l="1"/>
  <c r="F65" i="8" s="1"/>
  <c r="I63" i="8"/>
  <c r="H63" i="8"/>
  <c r="G63" i="8"/>
  <c r="I62" i="8"/>
  <c r="H62" i="8"/>
  <c r="G62" i="8"/>
  <c r="I61" i="8"/>
  <c r="H61" i="8"/>
  <c r="G61" i="8"/>
  <c r="I60" i="8"/>
  <c r="H60" i="8"/>
  <c r="G60" i="8"/>
  <c r="I59" i="8"/>
  <c r="H59" i="8"/>
  <c r="G59" i="8"/>
  <c r="I58" i="8"/>
  <c r="H58" i="8"/>
  <c r="G58" i="8"/>
  <c r="I57" i="8"/>
  <c r="H57" i="8"/>
  <c r="G57" i="8"/>
  <c r="I56" i="8"/>
  <c r="H56" i="8"/>
  <c r="G56" i="8"/>
  <c r="I55" i="8"/>
  <c r="H55" i="8"/>
  <c r="G55" i="8"/>
  <c r="I54" i="8"/>
  <c r="H54" i="8"/>
  <c r="G54" i="8"/>
  <c r="I53" i="8"/>
  <c r="H53" i="8"/>
  <c r="G53" i="8"/>
  <c r="I52" i="8"/>
  <c r="H52" i="8"/>
  <c r="G52" i="8"/>
  <c r="I51" i="8"/>
  <c r="H51" i="8"/>
  <c r="G51" i="8"/>
  <c r="I50" i="8"/>
  <c r="H50" i="8"/>
  <c r="G50" i="8"/>
  <c r="F37" i="8"/>
  <c r="H37" i="8" s="1"/>
  <c r="H15" i="8" s="1"/>
  <c r="I36" i="8"/>
  <c r="H36" i="8"/>
  <c r="G36" i="8"/>
  <c r="I35" i="8"/>
  <c r="H35" i="8"/>
  <c r="G35" i="8"/>
  <c r="I34" i="8"/>
  <c r="H34" i="8"/>
  <c r="G34" i="8"/>
  <c r="I33" i="8"/>
  <c r="H33" i="8"/>
  <c r="G33" i="8"/>
  <c r="I32" i="8"/>
  <c r="H32" i="8"/>
  <c r="G32" i="8"/>
  <c r="I31" i="8"/>
  <c r="H31" i="8"/>
  <c r="G31" i="8"/>
  <c r="I30" i="8"/>
  <c r="H30" i="8"/>
  <c r="G30" i="8"/>
  <c r="I29" i="8"/>
  <c r="H29" i="8"/>
  <c r="G29" i="8"/>
  <c r="I28" i="8"/>
  <c r="H28" i="8"/>
  <c r="G28" i="8"/>
  <c r="I27" i="8"/>
  <c r="H27" i="8"/>
  <c r="G27" i="8"/>
  <c r="I26" i="8"/>
  <c r="H26" i="8"/>
  <c r="G26" i="8"/>
  <c r="I25" i="8"/>
  <c r="H25" i="8"/>
  <c r="G25" i="8"/>
  <c r="I24" i="8"/>
  <c r="H24" i="8"/>
  <c r="G24" i="8"/>
  <c r="I23" i="8"/>
  <c r="H23" i="8"/>
  <c r="G23" i="8"/>
  <c r="G16" i="8"/>
  <c r="G15" i="8"/>
  <c r="G14" i="8"/>
  <c r="F13" i="8"/>
  <c r="E13" i="8"/>
  <c r="F12" i="8"/>
  <c r="E12" i="8"/>
  <c r="H10" i="1"/>
  <c r="F10" i="1"/>
  <c r="G10" i="1"/>
  <c r="E10" i="1"/>
  <c r="F14" i="1"/>
  <c r="G14" i="1"/>
  <c r="H14" i="1"/>
  <c r="E14" i="1"/>
  <c r="H11" i="1"/>
  <c r="F11" i="1"/>
  <c r="G11" i="1"/>
  <c r="E11" i="1"/>
  <c r="H16" i="1"/>
  <c r="F16" i="1"/>
  <c r="G16" i="1"/>
  <c r="F15" i="1"/>
  <c r="G15" i="1"/>
  <c r="H15" i="1"/>
  <c r="F13" i="1"/>
  <c r="G13" i="1"/>
  <c r="H13" i="1"/>
  <c r="G12" i="1"/>
  <c r="F12" i="1"/>
  <c r="H12" i="1"/>
  <c r="E16" i="1"/>
  <c r="E15" i="1"/>
  <c r="E13" i="1"/>
  <c r="E12" i="1"/>
  <c r="F64" i="1"/>
  <c r="F65" i="1" s="1"/>
  <c r="F37" i="1"/>
  <c r="I63" i="1"/>
  <c r="H63" i="1"/>
  <c r="G63" i="1"/>
  <c r="I62" i="1"/>
  <c r="H62" i="1"/>
  <c r="G62" i="1"/>
  <c r="I61" i="1"/>
  <c r="H61" i="1"/>
  <c r="G61" i="1"/>
  <c r="I60" i="1"/>
  <c r="H60" i="1"/>
  <c r="G60" i="1"/>
  <c r="I59" i="1"/>
  <c r="H59" i="1"/>
  <c r="G59" i="1"/>
  <c r="I58" i="1"/>
  <c r="H58" i="1"/>
  <c r="G58" i="1"/>
  <c r="I57" i="1"/>
  <c r="H57" i="1"/>
  <c r="G57" i="1"/>
  <c r="I56" i="1"/>
  <c r="H56" i="1"/>
  <c r="G56" i="1"/>
  <c r="I55" i="1"/>
  <c r="H55" i="1"/>
  <c r="G55" i="1"/>
  <c r="I54" i="1"/>
  <c r="H54" i="1"/>
  <c r="G54" i="1"/>
  <c r="I53" i="1"/>
  <c r="H53" i="1"/>
  <c r="G53" i="1"/>
  <c r="I52" i="1"/>
  <c r="H52" i="1"/>
  <c r="G52" i="1"/>
  <c r="I51" i="1"/>
  <c r="H51" i="1"/>
  <c r="G51" i="1"/>
  <c r="I50" i="1"/>
  <c r="H50" i="1"/>
  <c r="G50" i="1"/>
  <c r="E11" i="8" l="1"/>
  <c r="F11" i="8"/>
  <c r="G65" i="8"/>
  <c r="H13" i="8"/>
  <c r="F16" i="8"/>
  <c r="H64" i="8"/>
  <c r="H16" i="8" s="1"/>
  <c r="H14" i="8" s="1"/>
  <c r="G38" i="8"/>
  <c r="F15" i="8"/>
  <c r="G12" i="8"/>
  <c r="H38" i="8"/>
  <c r="G13" i="8"/>
  <c r="E37" i="8"/>
  <c r="F38" i="8"/>
  <c r="H65" i="8"/>
  <c r="H12" i="8"/>
  <c r="E64" i="8"/>
  <c r="H64" i="1"/>
  <c r="G65" i="1"/>
  <c r="E64" i="1"/>
  <c r="H23" i="1"/>
  <c r="H26" i="1"/>
  <c r="H27" i="1"/>
  <c r="H28" i="1"/>
  <c r="H29" i="1"/>
  <c r="H30" i="1"/>
  <c r="H31" i="1"/>
  <c r="H32" i="1"/>
  <c r="H33" i="1"/>
  <c r="H34" i="1"/>
  <c r="H35" i="1"/>
  <c r="H36" i="1"/>
  <c r="H11" i="8" l="1"/>
  <c r="H10" i="8" s="1"/>
  <c r="F14" i="8"/>
  <c r="F10" i="8" s="1"/>
  <c r="G11" i="8"/>
  <c r="G10" i="8" s="1"/>
  <c r="E16" i="8"/>
  <c r="E65" i="8"/>
  <c r="E15" i="8"/>
  <c r="E38" i="8"/>
  <c r="H65" i="1"/>
  <c r="E65" i="1"/>
  <c r="I24" i="1"/>
  <c r="H24" i="1" s="1"/>
  <c r="I25" i="1"/>
  <c r="H25" i="1" s="1"/>
  <c r="I26" i="1"/>
  <c r="I27" i="1"/>
  <c r="I28" i="1"/>
  <c r="I29" i="1"/>
  <c r="I30" i="1"/>
  <c r="I31" i="1"/>
  <c r="I32" i="1"/>
  <c r="I33" i="1"/>
  <c r="I34" i="1"/>
  <c r="I35" i="1"/>
  <c r="I36" i="1"/>
  <c r="I23" i="1"/>
  <c r="G32" i="1"/>
  <c r="G33" i="1"/>
  <c r="G34" i="1"/>
  <c r="E14" i="8" l="1"/>
  <c r="E10" i="8" s="1"/>
  <c r="H37" i="1"/>
  <c r="F38" i="1"/>
  <c r="E37" i="1"/>
  <c r="G24" i="1"/>
  <c r="G25" i="1"/>
  <c r="G26" i="1"/>
  <c r="G27" i="1"/>
  <c r="G28" i="1"/>
  <c r="G29" i="1"/>
  <c r="G30" i="1"/>
  <c r="G31" i="1"/>
  <c r="G35" i="1"/>
  <c r="G36" i="1"/>
  <c r="G23" i="1"/>
  <c r="H38" i="1" l="1"/>
  <c r="E38" i="1"/>
  <c r="G38" i="1"/>
</calcChain>
</file>

<file path=xl/sharedStrings.xml><?xml version="1.0" encoding="utf-8"?>
<sst xmlns="http://schemas.openxmlformats.org/spreadsheetml/2006/main" count="226" uniqueCount="35">
  <si>
    <t>VODILNI PARTNER/PARTNER (NAZIV)</t>
  </si>
  <si>
    <t>OBLIKA FINANCIRANJA (DEJANSKI STROŠKI/PAVŠALNA STOPNJA)</t>
  </si>
  <si>
    <t>VRSTA STROŠKA</t>
  </si>
  <si>
    <t>SKUPNI STROŠKI Z DDV (EUR)</t>
  </si>
  <si>
    <t>NEUPRAVIČENI STROŠKI (EUR)</t>
  </si>
  <si>
    <t>ODSTOTEK SOFINANCIRANJA oz. POGODBENA STOPNJA</t>
  </si>
  <si>
    <t>DEJANSKI STROŠKI</t>
  </si>
  <si>
    <t>PAVŠALNA STOPNJA</t>
  </si>
  <si>
    <t>Stroški osebja</t>
  </si>
  <si>
    <t>IZBERI</t>
  </si>
  <si>
    <t>Stroški nakupa nepremičnin</t>
  </si>
  <si>
    <t>Stroški gradnje nepremičnin</t>
  </si>
  <si>
    <t>Stroški opreme in drugih opredmetenih sredstev</t>
  </si>
  <si>
    <t>Stroški neopredmetenih sredstev</t>
  </si>
  <si>
    <t>Stroški storitev zunanjih izvajalcev</t>
  </si>
  <si>
    <t>SKUPNI UPRAVIČENI STROŠKI (EUR) BREZ DDV</t>
  </si>
  <si>
    <t>SKUPAJ</t>
  </si>
  <si>
    <t>1. FAZA</t>
  </si>
  <si>
    <t>2. FAZA</t>
  </si>
  <si>
    <t>SKUPAJ VSE FAZE</t>
  </si>
  <si>
    <t>ZNESEK SOFINANCIRANJA  (EUR)</t>
  </si>
  <si>
    <t xml:space="preserve">ODSTOTEK SOFINANCIRANJA </t>
  </si>
  <si>
    <t xml:space="preserve">Priloga 1: Finančni načrt - stroškovnik projekta: </t>
  </si>
  <si>
    <t>INVESTICIJSKI PROJEKT</t>
  </si>
  <si>
    <t>1. faza</t>
  </si>
  <si>
    <t>2. faza</t>
  </si>
  <si>
    <t>NAVODILA</t>
  </si>
  <si>
    <t>Podatke vpišite samo v zelene celice.</t>
  </si>
  <si>
    <t>PRIMER</t>
  </si>
  <si>
    <t>PARTNER 1</t>
  </si>
  <si>
    <t>PARTNER 2</t>
  </si>
  <si>
    <t>PAVŠALNA STOPNJA (20%)</t>
  </si>
  <si>
    <t>-</t>
  </si>
  <si>
    <t>V kolikor boste DDV uveljavljali kot upravičen strošek, vpišite v tale stolpec ceno Z DDV</t>
  </si>
  <si>
    <t>PARTNER 3 - uveljavlja DDV kot upravičen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</si>
</sst>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Alignment="1">
      <alignment horizontal="left"/>
    </xf>
    <xf numFmtId="0" fontId="0" fillId="0" borderId="1" xfId="0" applyBorder="1"/>
    <xf numFmtId="0" fontId="1" fillId="0" borderId="1" xfId="0" applyFont="1" applyBorder="1"/>
    <xf numFmtId="4" fontId="0" fillId="0" borderId="1" xfId="0" applyNumberFormat="1" applyBorder="1"/>
    <xf numFmtId="0" fontId="0" fillId="0" borderId="2" xfId="0" applyBorder="1"/>
    <xf numFmtId="0" fontId="0" fillId="0" borderId="3" xfId="0" applyBorder="1"/>
    <xf numFmtId="0" fontId="0" fillId="2" borderId="1" xfId="0" applyFill="1" applyBorder="1"/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/>
    <xf numFmtId="4" fontId="3" fillId="4" borderId="1" xfId="0" applyNumberFormat="1" applyFont="1" applyFill="1" applyBorder="1"/>
    <xf numFmtId="0" fontId="4" fillId="4" borderId="0" xfId="0" applyFont="1" applyFill="1"/>
    <xf numFmtId="0" fontId="5" fillId="0" borderId="0" xfId="0" applyFont="1" applyAlignment="1">
      <alignment horizontal="right"/>
    </xf>
    <xf numFmtId="0" fontId="2" fillId="4" borderId="1" xfId="0" applyFont="1" applyFill="1" applyBorder="1" applyAlignment="1">
      <alignment horizontal="center" wrapText="1"/>
    </xf>
    <xf numFmtId="0" fontId="1" fillId="5" borderId="1" xfId="0" applyFont="1" applyFill="1" applyBorder="1"/>
    <xf numFmtId="4" fontId="0" fillId="5" borderId="1" xfId="0" applyNumberFormat="1" applyFill="1" applyBorder="1"/>
    <xf numFmtId="0" fontId="0" fillId="5" borderId="1" xfId="0" applyFill="1" applyBorder="1"/>
    <xf numFmtId="0" fontId="0" fillId="0" borderId="0" xfId="0" applyAlignment="1">
      <alignment horizontal="right"/>
    </xf>
    <xf numFmtId="0" fontId="5" fillId="0" borderId="0" xfId="0" applyFont="1" applyAlignment="1">
      <alignment horizontal="left"/>
    </xf>
    <xf numFmtId="4" fontId="0" fillId="0" borderId="0" xfId="0" applyNumberFormat="1"/>
    <xf numFmtId="4" fontId="5" fillId="6" borderId="1" xfId="0" applyNumberFormat="1" applyFont="1" applyFill="1" applyBorder="1"/>
    <xf numFmtId="4" fontId="0" fillId="6" borderId="1" xfId="0" applyNumberForma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1" fillId="0" borderId="0" xfId="0" applyFont="1" applyAlignment="1">
      <alignment vertical="top" wrapText="1"/>
    </xf>
    <xf numFmtId="4" fontId="0" fillId="2" borderId="1" xfId="0" applyNumberFormat="1" applyFill="1" applyBorder="1" applyProtection="1">
      <protection locked="0"/>
    </xf>
    <xf numFmtId="0" fontId="1" fillId="0" borderId="1" xfId="0" applyFont="1" applyBorder="1" applyProtection="1">
      <protection locked="0"/>
    </xf>
    <xf numFmtId="0" fontId="0" fillId="0" borderId="1" xfId="0" applyBorder="1" applyAlignment="1">
      <alignment horizontal="right"/>
    </xf>
    <xf numFmtId="0" fontId="0" fillId="2" borderId="1" xfId="0" applyFill="1" applyBorder="1" applyAlignment="1" applyProtection="1">
      <alignment wrapText="1"/>
      <protection locked="0"/>
    </xf>
    <xf numFmtId="0" fontId="4" fillId="0" borderId="0" xfId="0" applyFont="1"/>
    <xf numFmtId="0" fontId="3" fillId="0" borderId="0" xfId="0" applyFont="1"/>
    <xf numFmtId="0" fontId="0" fillId="2" borderId="4" xfId="0" applyFill="1" applyBorder="1" applyAlignment="1" applyProtection="1">
      <alignment horizontal="left" wrapText="1"/>
      <protection locked="0"/>
    </xf>
    <xf numFmtId="0" fontId="4" fillId="0" borderId="0" xfId="0" applyFont="1" applyAlignment="1">
      <alignment horizontal="left"/>
    </xf>
    <xf numFmtId="0" fontId="1" fillId="5" borderId="5" xfId="0" applyFont="1" applyFill="1" applyBorder="1" applyAlignment="1">
      <alignment horizontal="left" vertical="top"/>
    </xf>
    <xf numFmtId="0" fontId="1" fillId="5" borderId="6" xfId="0" applyFont="1" applyFill="1" applyBorder="1" applyAlignment="1">
      <alignment horizontal="left" vertical="top"/>
    </xf>
    <xf numFmtId="0" fontId="7" fillId="0" borderId="0" xfId="0" applyFont="1" applyAlignment="1">
      <alignment horizontal="center"/>
    </xf>
    <xf numFmtId="0" fontId="0" fillId="5" borderId="7" xfId="0" applyFill="1" applyBorder="1" applyAlignment="1">
      <alignment horizontal="center" wrapText="1"/>
    </xf>
    <xf numFmtId="0" fontId="0" fillId="5" borderId="8" xfId="0" applyFill="1" applyBorder="1" applyAlignment="1">
      <alignment horizontal="center" wrapText="1"/>
    </xf>
    <xf numFmtId="0" fontId="0" fillId="5" borderId="9" xfId="0" applyFill="1" applyBorder="1" applyAlignment="1">
      <alignment horizontal="center" wrapText="1"/>
    </xf>
    <xf numFmtId="0" fontId="0" fillId="5" borderId="10" xfId="0" applyFill="1" applyBorder="1" applyAlignment="1">
      <alignment horizontal="center" wrapText="1"/>
    </xf>
    <xf numFmtId="0" fontId="0" fillId="5" borderId="11" xfId="0" applyFill="1" applyBorder="1" applyAlignment="1">
      <alignment horizontal="center" wrapText="1"/>
    </xf>
    <xf numFmtId="0" fontId="0" fillId="5" borderId="12" xfId="0" applyFill="1" applyBorder="1" applyAlignment="1">
      <alignment horizontal="center" wrapText="1"/>
    </xf>
  </cellXfs>
  <cellStyles count="1">
    <cellStyle name="Navadno" xfId="0" builtinId="0"/>
  </cellStyles>
  <dxfs count="8">
    <dxf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16330</xdr:colOff>
      <xdr:row>0</xdr:row>
      <xdr:rowOff>180975</xdr:rowOff>
    </xdr:from>
    <xdr:to>
      <xdr:col>1</xdr:col>
      <xdr:colOff>781050</xdr:colOff>
      <xdr:row>2</xdr:row>
      <xdr:rowOff>179144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CAB5D8F9-5DE1-6523-151F-34E7A90A3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455" y="180975"/>
          <a:ext cx="764720" cy="379169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333377</xdr:colOff>
      <xdr:row>0</xdr:row>
      <xdr:rowOff>99919</xdr:rowOff>
    </xdr:from>
    <xdr:to>
      <xdr:col>2</xdr:col>
      <xdr:colOff>1371601</xdr:colOff>
      <xdr:row>3</xdr:row>
      <xdr:rowOff>61663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ADA2BE0F-E196-75F7-8759-4DF37A801C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160" b="17996"/>
        <a:stretch/>
      </xdr:blipFill>
      <xdr:spPr>
        <a:xfrm>
          <a:off x="3381377" y="99919"/>
          <a:ext cx="1038224" cy="533244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0</xdr:row>
      <xdr:rowOff>76201</xdr:rowOff>
    </xdr:from>
    <xdr:to>
      <xdr:col>3</xdr:col>
      <xdr:colOff>2286000</xdr:colOff>
      <xdr:row>3</xdr:row>
      <xdr:rowOff>86927</xdr:rowOff>
    </xdr:to>
    <xdr:pic>
      <xdr:nvPicPr>
        <xdr:cNvPr id="7" name="Slika 6">
          <a:extLst>
            <a:ext uri="{FF2B5EF4-FFF2-40B4-BE49-F238E27FC236}">
              <a16:creationId xmlns:a16="http://schemas.microsoft.com/office/drawing/2014/main" id="{D8802A3F-7A8D-C888-B957-090D94101A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0100" y="76201"/>
          <a:ext cx="2209800" cy="582226"/>
        </a:xfrm>
        <a:prstGeom prst="rect">
          <a:avLst/>
        </a:prstGeom>
      </xdr:spPr>
    </xdr:pic>
    <xdr:clientData/>
  </xdr:twoCellAnchor>
  <xdr:twoCellAnchor>
    <xdr:from>
      <xdr:col>5</xdr:col>
      <xdr:colOff>466725</xdr:colOff>
      <xdr:row>20</xdr:row>
      <xdr:rowOff>28575</xdr:rowOff>
    </xdr:from>
    <xdr:to>
      <xdr:col>5</xdr:col>
      <xdr:colOff>647700</xdr:colOff>
      <xdr:row>20</xdr:row>
      <xdr:rowOff>180975</xdr:rowOff>
    </xdr:to>
    <xdr:sp macro="" textlink="">
      <xdr:nvSpPr>
        <xdr:cNvPr id="2" name="Puščica: dol 1">
          <a:extLst>
            <a:ext uri="{FF2B5EF4-FFF2-40B4-BE49-F238E27FC236}">
              <a16:creationId xmlns:a16="http://schemas.microsoft.com/office/drawing/2014/main" id="{C774D006-7EC6-F346-67F8-755E3E419CDC}"/>
            </a:ext>
          </a:extLst>
        </xdr:cNvPr>
        <xdr:cNvSpPr/>
      </xdr:nvSpPr>
      <xdr:spPr>
        <a:xfrm>
          <a:off x="8734425" y="4514850"/>
          <a:ext cx="180975" cy="152400"/>
        </a:xfrm>
        <a:prstGeom prst="downArrow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l-SI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16330</xdr:colOff>
      <xdr:row>0</xdr:row>
      <xdr:rowOff>180975</xdr:rowOff>
    </xdr:from>
    <xdr:to>
      <xdr:col>1</xdr:col>
      <xdr:colOff>781050</xdr:colOff>
      <xdr:row>2</xdr:row>
      <xdr:rowOff>179144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468183F9-22E8-485E-875A-D76381ABB5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455" y="180975"/>
          <a:ext cx="764720" cy="379169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333377</xdr:colOff>
      <xdr:row>0</xdr:row>
      <xdr:rowOff>99919</xdr:rowOff>
    </xdr:from>
    <xdr:to>
      <xdr:col>2</xdr:col>
      <xdr:colOff>1371601</xdr:colOff>
      <xdr:row>3</xdr:row>
      <xdr:rowOff>61663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BBD50CC0-C6EC-4C86-9230-09CA3B8DAD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160" b="17996"/>
        <a:stretch/>
      </xdr:blipFill>
      <xdr:spPr>
        <a:xfrm>
          <a:off x="3381377" y="99919"/>
          <a:ext cx="1038224" cy="533244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0</xdr:row>
      <xdr:rowOff>76201</xdr:rowOff>
    </xdr:from>
    <xdr:to>
      <xdr:col>3</xdr:col>
      <xdr:colOff>2286000</xdr:colOff>
      <xdr:row>3</xdr:row>
      <xdr:rowOff>86927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E4771B2A-3EF7-4207-B0DE-C6D9435DE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0100" y="76201"/>
          <a:ext cx="2209800" cy="58222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3233746-6682-425A-B1C7-0FBEE4D28C48}" name="Tabela2" displayName="Tabela2" ref="L23:L28" totalsRowShown="0" headerRowDxfId="7" dataDxfId="6">
  <autoFilter ref="L23:L28" xr:uid="{73233746-6682-425A-B1C7-0FBEE4D28C48}"/>
  <tableColumns count="1">
    <tableColumn id="1" xr3:uid="{DB193AF5-F1BB-4983-8ADD-C4071035EE69}" name="IZBERI" dataDxfId="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A9A2C83-3B36-49AB-9E64-8DAA19F56D92}" name="Tabela3" displayName="Tabela3" ref="M23:M25" totalsRowShown="0" headerRowDxfId="4">
  <autoFilter ref="M23:M25" xr:uid="{1A9A2C83-3B36-49AB-9E64-8DAA19F56D92}"/>
  <tableColumns count="1">
    <tableColumn id="1" xr3:uid="{84CCC68B-BA0E-499B-9F03-815FBEE77A74}" name="IZBERI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476596A-8230-49C8-BF14-0E4C8848E623}" name="Tabela28" displayName="Tabela28" ref="L23:L28" totalsRowShown="0" headerRowDxfId="3" dataDxfId="2">
  <autoFilter ref="L23:L28" xr:uid="{73233746-6682-425A-B1C7-0FBEE4D28C48}"/>
  <tableColumns count="1">
    <tableColumn id="1" xr3:uid="{3D6A7980-368C-4319-873E-6A524DACF6BC}" name="IZBERI" dataDxfId="1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E1E81ED-8A87-4224-8A82-3461BA54EB52}" name="Tabela39" displayName="Tabela39" ref="M23:M25" totalsRowShown="0" headerRowDxfId="0">
  <autoFilter ref="M23:M25" xr:uid="{1A9A2C83-3B36-49AB-9E64-8DAA19F56D92}"/>
  <tableColumns count="1">
    <tableColumn id="1" xr3:uid="{FB207BCE-A350-409D-8DF9-86BE53E6265A}" name="IZBERI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61B59-32C9-407D-A570-DB5C35A8293A}">
  <sheetPr>
    <tabColor theme="5" tint="0.79998168889431442"/>
  </sheetPr>
  <dimension ref="B6:N65"/>
  <sheetViews>
    <sheetView tabSelected="1" topLeftCell="A16" zoomScaleNormal="100" workbookViewId="0">
      <selection activeCell="B23" sqref="B23"/>
    </sheetView>
  </sheetViews>
  <sheetFormatPr defaultRowHeight="15" x14ac:dyDescent="0.25"/>
  <cols>
    <col min="1" max="1" width="3.5703125" customWidth="1"/>
    <col min="2" max="2" width="42.140625" customWidth="1"/>
    <col min="3" max="3" width="22.28515625" customWidth="1"/>
    <col min="4" max="4" width="42.140625" customWidth="1"/>
    <col min="5" max="5" width="13.85546875" customWidth="1"/>
    <col min="6" max="6" width="16.42578125" customWidth="1"/>
    <col min="7" max="7" width="15.28515625" customWidth="1"/>
    <col min="8" max="8" width="17" customWidth="1"/>
    <col min="9" max="9" width="12.140625" customWidth="1"/>
    <col min="12" max="12" width="45.140625" hidden="1" customWidth="1"/>
    <col min="13" max="13" width="19" hidden="1" customWidth="1"/>
  </cols>
  <sheetData>
    <row r="6" spans="2:9" ht="15.75" x14ac:dyDescent="0.25">
      <c r="B6" s="20" t="s">
        <v>22</v>
      </c>
      <c r="D6" s="33"/>
      <c r="E6" s="33"/>
      <c r="F6" s="33"/>
      <c r="G6" s="33"/>
      <c r="H6" s="33"/>
      <c r="I6" s="33"/>
    </row>
    <row r="7" spans="2:9" ht="15.75" x14ac:dyDescent="0.25">
      <c r="B7" s="20"/>
      <c r="D7" s="24"/>
      <c r="E7" s="24"/>
      <c r="F7" s="24"/>
      <c r="G7" s="24"/>
      <c r="H7" s="24"/>
      <c r="I7" s="24"/>
    </row>
    <row r="8" spans="2:9" ht="18.75" x14ac:dyDescent="0.3">
      <c r="B8" s="34" t="s">
        <v>23</v>
      </c>
      <c r="C8" s="34"/>
    </row>
    <row r="9" spans="2:9" ht="52.5" thickBot="1" x14ac:dyDescent="0.3">
      <c r="B9" s="25" t="s">
        <v>26</v>
      </c>
      <c r="E9" s="15" t="s">
        <v>3</v>
      </c>
      <c r="F9" s="15" t="s">
        <v>15</v>
      </c>
      <c r="G9" s="15" t="s">
        <v>4</v>
      </c>
      <c r="H9" s="15" t="s">
        <v>20</v>
      </c>
    </row>
    <row r="10" spans="2:9" ht="16.5" thickBot="1" x14ac:dyDescent="0.3">
      <c r="B10" s="35" t="s">
        <v>27</v>
      </c>
      <c r="C10" s="36"/>
      <c r="D10" s="14" t="s">
        <v>19</v>
      </c>
      <c r="E10" s="22">
        <f>E11+E14</f>
        <v>0</v>
      </c>
      <c r="F10" s="22">
        <f t="shared" ref="F10:G10" si="0">F11+F14</f>
        <v>0</v>
      </c>
      <c r="G10" s="22">
        <f t="shared" si="0"/>
        <v>0</v>
      </c>
      <c r="H10" s="22">
        <f>H11+H14</f>
        <v>0</v>
      </c>
    </row>
    <row r="11" spans="2:9" ht="15" customHeight="1" x14ac:dyDescent="0.25">
      <c r="B11" s="26"/>
      <c r="C11" s="26"/>
      <c r="D11" s="19" t="s">
        <v>6</v>
      </c>
      <c r="E11" s="23">
        <f>E12+E13</f>
        <v>0</v>
      </c>
      <c r="F11" s="23">
        <f t="shared" ref="F11:G11" si="1">F12+F13</f>
        <v>0</v>
      </c>
      <c r="G11" s="23">
        <f t="shared" si="1"/>
        <v>0</v>
      </c>
      <c r="H11" s="23">
        <f>H12+H13</f>
        <v>0</v>
      </c>
    </row>
    <row r="12" spans="2:9" x14ac:dyDescent="0.25">
      <c r="B12" s="26"/>
      <c r="C12" s="26"/>
      <c r="D12" s="19" t="s">
        <v>24</v>
      </c>
      <c r="E12" s="6">
        <f>SUM(E23:E36)</f>
        <v>0</v>
      </c>
      <c r="F12" s="6">
        <f t="shared" ref="F12:H12" si="2">SUM(F23:F36)</f>
        <v>0</v>
      </c>
      <c r="G12" s="6">
        <f>SUM(G23:G36)</f>
        <v>0</v>
      </c>
      <c r="H12" s="6">
        <f t="shared" si="2"/>
        <v>0</v>
      </c>
    </row>
    <row r="13" spans="2:9" x14ac:dyDescent="0.25">
      <c r="B13" s="26"/>
      <c r="C13" s="26"/>
      <c r="D13" s="19" t="s">
        <v>25</v>
      </c>
      <c r="E13" s="6">
        <f>SUM(E50:E63)</f>
        <v>0</v>
      </c>
      <c r="F13" s="6">
        <f t="shared" ref="F13:H13" si="3">SUM(F50:F63)</f>
        <v>0</v>
      </c>
      <c r="G13" s="6">
        <f t="shared" si="3"/>
        <v>0</v>
      </c>
      <c r="H13" s="6">
        <f t="shared" si="3"/>
        <v>0</v>
      </c>
    </row>
    <row r="14" spans="2:9" x14ac:dyDescent="0.25">
      <c r="B14" s="26"/>
      <c r="C14" s="26"/>
      <c r="D14" s="19" t="s">
        <v>7</v>
      </c>
      <c r="E14" s="23">
        <f>E15+E16</f>
        <v>0</v>
      </c>
      <c r="F14" s="23">
        <f t="shared" ref="F14:H14" si="4">F15+F16</f>
        <v>0</v>
      </c>
      <c r="G14" s="23">
        <f t="shared" si="4"/>
        <v>0</v>
      </c>
      <c r="H14" s="23">
        <f t="shared" si="4"/>
        <v>0</v>
      </c>
    </row>
    <row r="15" spans="2:9" x14ac:dyDescent="0.25">
      <c r="B15" s="26"/>
      <c r="C15" s="26"/>
      <c r="D15" s="19" t="s">
        <v>24</v>
      </c>
      <c r="E15" s="6">
        <f>E37</f>
        <v>0</v>
      </c>
      <c r="F15" s="6">
        <f t="shared" ref="F15:H15" si="5">F37</f>
        <v>0</v>
      </c>
      <c r="G15" s="6">
        <f t="shared" si="5"/>
        <v>0</v>
      </c>
      <c r="H15" s="6">
        <f t="shared" si="5"/>
        <v>0</v>
      </c>
    </row>
    <row r="16" spans="2:9" x14ac:dyDescent="0.25">
      <c r="B16" s="26"/>
      <c r="C16" s="26"/>
      <c r="D16" s="19" t="s">
        <v>25</v>
      </c>
      <c r="E16" s="6">
        <f>E64</f>
        <v>0</v>
      </c>
      <c r="F16" s="6">
        <f t="shared" ref="F16:G16" si="6">F64</f>
        <v>0</v>
      </c>
      <c r="G16" s="6">
        <f t="shared" si="6"/>
        <v>0</v>
      </c>
      <c r="H16" s="6">
        <f>H64</f>
        <v>0</v>
      </c>
    </row>
    <row r="17" spans="2:14" x14ac:dyDescent="0.25">
      <c r="B17" s="26"/>
      <c r="C17" s="26"/>
      <c r="D17" s="19"/>
      <c r="E17" s="21"/>
      <c r="F17" s="21"/>
      <c r="G17" s="21"/>
      <c r="H17" s="21"/>
    </row>
    <row r="18" spans="2:14" ht="15.75" thickBot="1" x14ac:dyDescent="0.3"/>
    <row r="19" spans="2:14" ht="18.75" customHeight="1" x14ac:dyDescent="0.3">
      <c r="B19" s="13" t="s">
        <v>17</v>
      </c>
      <c r="E19" s="38" t="s">
        <v>33</v>
      </c>
      <c r="F19" s="39"/>
      <c r="G19" s="39"/>
      <c r="H19" s="40"/>
    </row>
    <row r="20" spans="2:14" ht="19.5" thickBot="1" x14ac:dyDescent="0.35">
      <c r="B20" s="31"/>
      <c r="E20" s="41"/>
      <c r="F20" s="42"/>
      <c r="G20" s="42"/>
      <c r="H20" s="43"/>
    </row>
    <row r="21" spans="2:14" x14ac:dyDescent="0.25">
      <c r="B21" s="32"/>
    </row>
    <row r="22" spans="2:14" ht="60" x14ac:dyDescent="0.25">
      <c r="B22" s="10" t="s">
        <v>0</v>
      </c>
      <c r="C22" s="10" t="s">
        <v>1</v>
      </c>
      <c r="D22" s="10" t="s">
        <v>2</v>
      </c>
      <c r="E22" s="10" t="s">
        <v>3</v>
      </c>
      <c r="F22" s="10" t="s">
        <v>15</v>
      </c>
      <c r="G22" s="10" t="s">
        <v>4</v>
      </c>
      <c r="H22" s="10" t="s">
        <v>20</v>
      </c>
      <c r="I22" s="10" t="s">
        <v>21</v>
      </c>
      <c r="J22" s="1"/>
      <c r="K22" s="1"/>
      <c r="L22" t="s">
        <v>2</v>
      </c>
      <c r="M22" s="1" t="s">
        <v>5</v>
      </c>
      <c r="N22" s="1"/>
    </row>
    <row r="23" spans="2:14" x14ac:dyDescent="0.25">
      <c r="B23" s="30"/>
      <c r="C23" s="5" t="s">
        <v>6</v>
      </c>
      <c r="D23" s="28" t="s">
        <v>9</v>
      </c>
      <c r="E23" s="27"/>
      <c r="F23" s="27"/>
      <c r="G23" s="6">
        <f>E23-F23</f>
        <v>0</v>
      </c>
      <c r="H23" s="6" t="str">
        <f t="shared" ref="H23:H36" si="7">IF(F23="","",F23*I23/100)</f>
        <v/>
      </c>
      <c r="I23" s="4" t="str">
        <f>VLOOKUP(D23,List1!$A$1:$B$6,2,FALSE)</f>
        <v>-</v>
      </c>
      <c r="L23" s="2" t="s">
        <v>9</v>
      </c>
      <c r="M23" s="3" t="s">
        <v>9</v>
      </c>
    </row>
    <row r="24" spans="2:14" x14ac:dyDescent="0.25">
      <c r="B24" s="30"/>
      <c r="C24" s="5" t="s">
        <v>6</v>
      </c>
      <c r="D24" s="28" t="s">
        <v>9</v>
      </c>
      <c r="E24" s="27"/>
      <c r="F24" s="27"/>
      <c r="G24" s="6">
        <f t="shared" ref="G24:G36" si="8">E24-F24</f>
        <v>0</v>
      </c>
      <c r="H24" s="6" t="str">
        <f>IF(F24="","",F24*I24/100)</f>
        <v/>
      </c>
      <c r="I24" s="4" t="str">
        <f>VLOOKUP(D24,List1!$A$1:$B$6,2,FALSE)</f>
        <v>-</v>
      </c>
      <c r="L24" s="2" t="s">
        <v>10</v>
      </c>
      <c r="M24">
        <v>0</v>
      </c>
    </row>
    <row r="25" spans="2:14" x14ac:dyDescent="0.25">
      <c r="B25" s="30"/>
      <c r="C25" s="5" t="s">
        <v>6</v>
      </c>
      <c r="D25" s="28" t="s">
        <v>9</v>
      </c>
      <c r="E25" s="27"/>
      <c r="F25" s="27"/>
      <c r="G25" s="6">
        <f t="shared" si="8"/>
        <v>0</v>
      </c>
      <c r="H25" s="6" t="str">
        <f t="shared" si="7"/>
        <v/>
      </c>
      <c r="I25" s="4" t="str">
        <f>VLOOKUP(D25,List1!$A$1:$B$6,2,FALSE)</f>
        <v>-</v>
      </c>
      <c r="L25" s="2" t="s">
        <v>11</v>
      </c>
      <c r="M25">
        <v>80</v>
      </c>
    </row>
    <row r="26" spans="2:14" x14ac:dyDescent="0.25">
      <c r="B26" s="30"/>
      <c r="C26" s="5" t="s">
        <v>6</v>
      </c>
      <c r="D26" s="28" t="s">
        <v>9</v>
      </c>
      <c r="E26" s="27"/>
      <c r="F26" s="27"/>
      <c r="G26" s="6">
        <f t="shared" si="8"/>
        <v>0</v>
      </c>
      <c r="H26" s="6" t="str">
        <f t="shared" si="7"/>
        <v/>
      </c>
      <c r="I26" s="4" t="str">
        <f>VLOOKUP(D26,List1!$A$1:$B$6,2,FALSE)</f>
        <v>-</v>
      </c>
      <c r="L26" s="2" t="s">
        <v>12</v>
      </c>
    </row>
    <row r="27" spans="2:14" x14ac:dyDescent="0.25">
      <c r="B27" s="30"/>
      <c r="C27" s="5" t="s">
        <v>6</v>
      </c>
      <c r="D27" s="28" t="s">
        <v>9</v>
      </c>
      <c r="E27" s="27"/>
      <c r="F27" s="27"/>
      <c r="G27" s="6">
        <f t="shared" si="8"/>
        <v>0</v>
      </c>
      <c r="H27" s="6" t="str">
        <f t="shared" si="7"/>
        <v/>
      </c>
      <c r="I27" s="4" t="str">
        <f>VLOOKUP(D27,List1!$A$1:$B$6,2,FALSE)</f>
        <v>-</v>
      </c>
      <c r="L27" s="2" t="s">
        <v>13</v>
      </c>
    </row>
    <row r="28" spans="2:14" x14ac:dyDescent="0.25">
      <c r="B28" s="30"/>
      <c r="C28" s="5" t="s">
        <v>6</v>
      </c>
      <c r="D28" s="28" t="s">
        <v>9</v>
      </c>
      <c r="E28" s="27"/>
      <c r="F28" s="27"/>
      <c r="G28" s="6">
        <f t="shared" si="8"/>
        <v>0</v>
      </c>
      <c r="H28" s="6" t="str">
        <f t="shared" si="7"/>
        <v/>
      </c>
      <c r="I28" s="4" t="str">
        <f>VLOOKUP(D28,List1!$A$1:$B$6,2,FALSE)</f>
        <v>-</v>
      </c>
      <c r="L28" s="2" t="s">
        <v>14</v>
      </c>
    </row>
    <row r="29" spans="2:14" x14ac:dyDescent="0.25">
      <c r="B29" s="30"/>
      <c r="C29" s="5" t="s">
        <v>6</v>
      </c>
      <c r="D29" s="28" t="s">
        <v>9</v>
      </c>
      <c r="E29" s="27"/>
      <c r="F29" s="27"/>
      <c r="G29" s="6">
        <f t="shared" si="8"/>
        <v>0</v>
      </c>
      <c r="H29" s="6" t="str">
        <f t="shared" si="7"/>
        <v/>
      </c>
      <c r="I29" s="4" t="str">
        <f>VLOOKUP(D29,List1!$A$1:$B$6,2,FALSE)</f>
        <v>-</v>
      </c>
    </row>
    <row r="30" spans="2:14" x14ac:dyDescent="0.25">
      <c r="B30" s="30"/>
      <c r="C30" s="5" t="s">
        <v>6</v>
      </c>
      <c r="D30" s="28" t="s">
        <v>9</v>
      </c>
      <c r="E30" s="27"/>
      <c r="F30" s="27"/>
      <c r="G30" s="6">
        <f t="shared" si="8"/>
        <v>0</v>
      </c>
      <c r="H30" s="6" t="str">
        <f t="shared" si="7"/>
        <v/>
      </c>
      <c r="I30" s="4" t="str">
        <f>VLOOKUP(D30,List1!$A$1:$B$6,2,FALSE)</f>
        <v>-</v>
      </c>
    </row>
    <row r="31" spans="2:14" x14ac:dyDescent="0.25">
      <c r="B31" s="30"/>
      <c r="C31" s="5" t="s">
        <v>6</v>
      </c>
      <c r="D31" s="28" t="s">
        <v>9</v>
      </c>
      <c r="E31" s="27"/>
      <c r="F31" s="27"/>
      <c r="G31" s="6">
        <f t="shared" si="8"/>
        <v>0</v>
      </c>
      <c r="H31" s="6" t="str">
        <f t="shared" si="7"/>
        <v/>
      </c>
      <c r="I31" s="4" t="str">
        <f>VLOOKUP(D31,List1!$A$1:$B$6,2,FALSE)</f>
        <v>-</v>
      </c>
    </row>
    <row r="32" spans="2:14" x14ac:dyDescent="0.25">
      <c r="B32" s="30"/>
      <c r="C32" s="5" t="s">
        <v>6</v>
      </c>
      <c r="D32" s="28" t="s">
        <v>9</v>
      </c>
      <c r="E32" s="27"/>
      <c r="F32" s="27"/>
      <c r="G32" s="6">
        <f t="shared" si="8"/>
        <v>0</v>
      </c>
      <c r="H32" s="6" t="str">
        <f t="shared" si="7"/>
        <v/>
      </c>
      <c r="I32" s="4" t="str">
        <f>VLOOKUP(D32,List1!$A$1:$B$6,2,FALSE)</f>
        <v>-</v>
      </c>
    </row>
    <row r="33" spans="2:9" x14ac:dyDescent="0.25">
      <c r="B33" s="30"/>
      <c r="C33" s="5" t="s">
        <v>6</v>
      </c>
      <c r="D33" s="28" t="s">
        <v>9</v>
      </c>
      <c r="E33" s="27"/>
      <c r="F33" s="27"/>
      <c r="G33" s="6">
        <f t="shared" si="8"/>
        <v>0</v>
      </c>
      <c r="H33" s="6" t="str">
        <f t="shared" si="7"/>
        <v/>
      </c>
      <c r="I33" s="4" t="str">
        <f>VLOOKUP(D33,List1!$A$1:$B$6,2,FALSE)</f>
        <v>-</v>
      </c>
    </row>
    <row r="34" spans="2:9" x14ac:dyDescent="0.25">
      <c r="B34" s="30"/>
      <c r="C34" s="5" t="s">
        <v>6</v>
      </c>
      <c r="D34" s="28" t="s">
        <v>9</v>
      </c>
      <c r="E34" s="27"/>
      <c r="F34" s="27"/>
      <c r="G34" s="6">
        <f t="shared" si="8"/>
        <v>0</v>
      </c>
      <c r="H34" s="6" t="str">
        <f t="shared" si="7"/>
        <v/>
      </c>
      <c r="I34" s="4" t="str">
        <f>VLOOKUP(D34,List1!$A$1:$B$6,2,FALSE)</f>
        <v>-</v>
      </c>
    </row>
    <row r="35" spans="2:9" x14ac:dyDescent="0.25">
      <c r="B35" s="30"/>
      <c r="C35" s="5" t="s">
        <v>6</v>
      </c>
      <c r="D35" s="28" t="s">
        <v>9</v>
      </c>
      <c r="E35" s="27"/>
      <c r="F35" s="27"/>
      <c r="G35" s="6">
        <f t="shared" si="8"/>
        <v>0</v>
      </c>
      <c r="H35" s="6" t="str">
        <f t="shared" si="7"/>
        <v/>
      </c>
      <c r="I35" s="4" t="str">
        <f>VLOOKUP(D35,List1!$A$1:$B$6,2,FALSE)</f>
        <v>-</v>
      </c>
    </row>
    <row r="36" spans="2:9" x14ac:dyDescent="0.25">
      <c r="B36" s="30"/>
      <c r="C36" s="5" t="s">
        <v>6</v>
      </c>
      <c r="D36" s="28" t="s">
        <v>9</v>
      </c>
      <c r="E36" s="27"/>
      <c r="F36" s="27"/>
      <c r="G36" s="6">
        <f t="shared" si="8"/>
        <v>0</v>
      </c>
      <c r="H36" s="6" t="str">
        <f t="shared" si="7"/>
        <v/>
      </c>
      <c r="I36" s="4" t="str">
        <f>VLOOKUP(D36,List1!$A$1:$B$6,2,FALSE)</f>
        <v>-</v>
      </c>
    </row>
    <row r="37" spans="2:9" x14ac:dyDescent="0.25">
      <c r="B37" s="7"/>
      <c r="C37" s="16" t="s">
        <v>31</v>
      </c>
      <c r="D37" s="16" t="s">
        <v>8</v>
      </c>
      <c r="E37" s="17">
        <f>F37</f>
        <v>0</v>
      </c>
      <c r="F37" s="17">
        <f>SUM(F23:F36)*0.2</f>
        <v>0</v>
      </c>
      <c r="G37" s="17">
        <v>0</v>
      </c>
      <c r="H37" s="17">
        <f>F37*0.8</f>
        <v>0</v>
      </c>
      <c r="I37" s="18">
        <v>80</v>
      </c>
    </row>
    <row r="38" spans="2:9" x14ac:dyDescent="0.25">
      <c r="D38" s="11" t="s">
        <v>16</v>
      </c>
      <c r="E38" s="12">
        <f>SUM(E23:E37)</f>
        <v>0</v>
      </c>
      <c r="F38" s="12">
        <f>SUM(F23:F37)</f>
        <v>0</v>
      </c>
      <c r="G38" s="12">
        <f>SUM(G23:G37)</f>
        <v>0</v>
      </c>
      <c r="H38" s="12">
        <f>SUM(H23:H37)</f>
        <v>0</v>
      </c>
      <c r="I38" s="8"/>
    </row>
    <row r="46" spans="2:9" ht="18.75" x14ac:dyDescent="0.3">
      <c r="B46" s="13" t="s">
        <v>18</v>
      </c>
    </row>
    <row r="47" spans="2:9" ht="18.75" x14ac:dyDescent="0.3">
      <c r="B47" s="31"/>
    </row>
    <row r="48" spans="2:9" x14ac:dyDescent="0.25">
      <c r="B48" s="32"/>
    </row>
    <row r="49" spans="2:9" ht="51.75" x14ac:dyDescent="0.25">
      <c r="B49" s="10" t="s">
        <v>0</v>
      </c>
      <c r="C49" s="10" t="s">
        <v>1</v>
      </c>
      <c r="D49" s="10" t="s">
        <v>2</v>
      </c>
      <c r="E49" s="10" t="s">
        <v>3</v>
      </c>
      <c r="F49" s="10" t="s">
        <v>15</v>
      </c>
      <c r="G49" s="10" t="s">
        <v>4</v>
      </c>
      <c r="H49" s="10" t="s">
        <v>20</v>
      </c>
      <c r="I49" s="10" t="s">
        <v>21</v>
      </c>
    </row>
    <row r="50" spans="2:9" x14ac:dyDescent="0.25">
      <c r="B50" s="30"/>
      <c r="C50" s="5" t="s">
        <v>6</v>
      </c>
      <c r="D50" s="28" t="s">
        <v>9</v>
      </c>
      <c r="E50" s="27"/>
      <c r="F50" s="27"/>
      <c r="G50" s="6">
        <f>E50-F50</f>
        <v>0</v>
      </c>
      <c r="H50" s="6" t="str">
        <f t="shared" ref="H50" si="9">IF(F50="","",F50*I50/100)</f>
        <v/>
      </c>
      <c r="I50" s="4" t="str">
        <f>VLOOKUP(D50,List1!$A$1:$B$6,2,FALSE)</f>
        <v>-</v>
      </c>
    </row>
    <row r="51" spans="2:9" x14ac:dyDescent="0.25">
      <c r="B51" s="30"/>
      <c r="C51" s="5" t="s">
        <v>6</v>
      </c>
      <c r="D51" s="28" t="s">
        <v>9</v>
      </c>
      <c r="E51" s="27"/>
      <c r="F51" s="27"/>
      <c r="G51" s="6">
        <f t="shared" ref="G51:G63" si="10">E51-F51</f>
        <v>0</v>
      </c>
      <c r="H51" s="6" t="str">
        <f>IF(F51="","",F51*I51/100)</f>
        <v/>
      </c>
      <c r="I51" s="4" t="str">
        <f>VLOOKUP(D51,List1!$A$1:$B$6,2,FALSE)</f>
        <v>-</v>
      </c>
    </row>
    <row r="52" spans="2:9" x14ac:dyDescent="0.25">
      <c r="B52" s="30"/>
      <c r="C52" s="5" t="s">
        <v>6</v>
      </c>
      <c r="D52" s="28" t="s">
        <v>9</v>
      </c>
      <c r="E52" s="27"/>
      <c r="F52" s="27"/>
      <c r="G52" s="6">
        <f t="shared" si="10"/>
        <v>0</v>
      </c>
      <c r="H52" s="6" t="str">
        <f t="shared" ref="H52:H63" si="11">IF(F52="","",F52*I52/100)</f>
        <v/>
      </c>
      <c r="I52" s="4" t="str">
        <f>VLOOKUP(D52,List1!$A$1:$B$6,2,FALSE)</f>
        <v>-</v>
      </c>
    </row>
    <row r="53" spans="2:9" x14ac:dyDescent="0.25">
      <c r="B53" s="30"/>
      <c r="C53" s="5" t="s">
        <v>6</v>
      </c>
      <c r="D53" s="28" t="s">
        <v>9</v>
      </c>
      <c r="E53" s="27"/>
      <c r="F53" s="27"/>
      <c r="G53" s="6">
        <f t="shared" si="10"/>
        <v>0</v>
      </c>
      <c r="H53" s="6" t="str">
        <f t="shared" si="11"/>
        <v/>
      </c>
      <c r="I53" s="4" t="str">
        <f>VLOOKUP(D53,List1!$A$1:$B$6,2,FALSE)</f>
        <v>-</v>
      </c>
    </row>
    <row r="54" spans="2:9" x14ac:dyDescent="0.25">
      <c r="B54" s="30"/>
      <c r="C54" s="5" t="s">
        <v>6</v>
      </c>
      <c r="D54" s="28" t="s">
        <v>9</v>
      </c>
      <c r="E54" s="27"/>
      <c r="F54" s="27"/>
      <c r="G54" s="6">
        <f t="shared" si="10"/>
        <v>0</v>
      </c>
      <c r="H54" s="6" t="str">
        <f t="shared" si="11"/>
        <v/>
      </c>
      <c r="I54" s="4" t="str">
        <f>VLOOKUP(D54,List1!$A$1:$B$6,2,FALSE)</f>
        <v>-</v>
      </c>
    </row>
    <row r="55" spans="2:9" x14ac:dyDescent="0.25">
      <c r="B55" s="30"/>
      <c r="C55" s="5" t="s">
        <v>6</v>
      </c>
      <c r="D55" s="28" t="s">
        <v>9</v>
      </c>
      <c r="E55" s="27"/>
      <c r="F55" s="27"/>
      <c r="G55" s="6">
        <f t="shared" si="10"/>
        <v>0</v>
      </c>
      <c r="H55" s="6" t="str">
        <f t="shared" si="11"/>
        <v/>
      </c>
      <c r="I55" s="4" t="str">
        <f>VLOOKUP(D55,List1!$A$1:$B$6,2,FALSE)</f>
        <v>-</v>
      </c>
    </row>
    <row r="56" spans="2:9" x14ac:dyDescent="0.25">
      <c r="B56" s="30"/>
      <c r="C56" s="5" t="s">
        <v>6</v>
      </c>
      <c r="D56" s="28" t="s">
        <v>9</v>
      </c>
      <c r="E56" s="27"/>
      <c r="F56" s="27"/>
      <c r="G56" s="6">
        <f t="shared" si="10"/>
        <v>0</v>
      </c>
      <c r="H56" s="6" t="str">
        <f t="shared" si="11"/>
        <v/>
      </c>
      <c r="I56" s="4" t="str">
        <f>VLOOKUP(D56,List1!$A$1:$B$6,2,FALSE)</f>
        <v>-</v>
      </c>
    </row>
    <row r="57" spans="2:9" x14ac:dyDescent="0.25">
      <c r="B57" s="30"/>
      <c r="C57" s="5" t="s">
        <v>6</v>
      </c>
      <c r="D57" s="28" t="s">
        <v>9</v>
      </c>
      <c r="E57" s="27"/>
      <c r="F57" s="27"/>
      <c r="G57" s="6">
        <f t="shared" si="10"/>
        <v>0</v>
      </c>
      <c r="H57" s="6" t="str">
        <f t="shared" si="11"/>
        <v/>
      </c>
      <c r="I57" s="4" t="str">
        <f>VLOOKUP(D57,List1!$A$1:$B$6,2,FALSE)</f>
        <v>-</v>
      </c>
    </row>
    <row r="58" spans="2:9" x14ac:dyDescent="0.25">
      <c r="B58" s="30"/>
      <c r="C58" s="5" t="s">
        <v>6</v>
      </c>
      <c r="D58" s="28" t="s">
        <v>9</v>
      </c>
      <c r="E58" s="27"/>
      <c r="F58" s="27"/>
      <c r="G58" s="6">
        <f t="shared" si="10"/>
        <v>0</v>
      </c>
      <c r="H58" s="6" t="str">
        <f t="shared" si="11"/>
        <v/>
      </c>
      <c r="I58" s="4" t="str">
        <f>VLOOKUP(D58,List1!$A$1:$B$6,2,FALSE)</f>
        <v>-</v>
      </c>
    </row>
    <row r="59" spans="2:9" x14ac:dyDescent="0.25">
      <c r="B59" s="30"/>
      <c r="C59" s="5" t="s">
        <v>6</v>
      </c>
      <c r="D59" s="28" t="s">
        <v>9</v>
      </c>
      <c r="E59" s="27"/>
      <c r="F59" s="27"/>
      <c r="G59" s="6">
        <f t="shared" si="10"/>
        <v>0</v>
      </c>
      <c r="H59" s="6" t="str">
        <f t="shared" si="11"/>
        <v/>
      </c>
      <c r="I59" s="4" t="str">
        <f>VLOOKUP(D59,List1!$A$1:$B$6,2,FALSE)</f>
        <v>-</v>
      </c>
    </row>
    <row r="60" spans="2:9" x14ac:dyDescent="0.25">
      <c r="B60" s="30"/>
      <c r="C60" s="5" t="s">
        <v>6</v>
      </c>
      <c r="D60" s="28" t="s">
        <v>9</v>
      </c>
      <c r="E60" s="27"/>
      <c r="F60" s="27"/>
      <c r="G60" s="6">
        <f t="shared" si="10"/>
        <v>0</v>
      </c>
      <c r="H60" s="6" t="str">
        <f t="shared" si="11"/>
        <v/>
      </c>
      <c r="I60" s="4" t="str">
        <f>VLOOKUP(D60,List1!$A$1:$B$6,2,FALSE)</f>
        <v>-</v>
      </c>
    </row>
    <row r="61" spans="2:9" x14ac:dyDescent="0.25">
      <c r="B61" s="30"/>
      <c r="C61" s="5" t="s">
        <v>6</v>
      </c>
      <c r="D61" s="28" t="s">
        <v>9</v>
      </c>
      <c r="E61" s="27"/>
      <c r="F61" s="27"/>
      <c r="G61" s="6">
        <f t="shared" si="10"/>
        <v>0</v>
      </c>
      <c r="H61" s="6" t="str">
        <f t="shared" si="11"/>
        <v/>
      </c>
      <c r="I61" s="4" t="str">
        <f>VLOOKUP(D61,List1!$A$1:$B$6,2,FALSE)</f>
        <v>-</v>
      </c>
    </row>
    <row r="62" spans="2:9" x14ac:dyDescent="0.25">
      <c r="B62" s="30"/>
      <c r="C62" s="5" t="s">
        <v>6</v>
      </c>
      <c r="D62" s="28" t="s">
        <v>9</v>
      </c>
      <c r="E62" s="27"/>
      <c r="F62" s="27"/>
      <c r="G62" s="6">
        <f t="shared" si="10"/>
        <v>0</v>
      </c>
      <c r="H62" s="6" t="str">
        <f t="shared" si="11"/>
        <v/>
      </c>
      <c r="I62" s="4" t="str">
        <f>VLOOKUP(D62,List1!$A$1:$B$6,2,FALSE)</f>
        <v>-</v>
      </c>
    </row>
    <row r="63" spans="2:9" x14ac:dyDescent="0.25">
      <c r="B63" s="30"/>
      <c r="C63" s="5" t="s">
        <v>6</v>
      </c>
      <c r="D63" s="28" t="s">
        <v>9</v>
      </c>
      <c r="E63" s="27"/>
      <c r="F63" s="27"/>
      <c r="G63" s="6">
        <f t="shared" si="10"/>
        <v>0</v>
      </c>
      <c r="H63" s="6" t="str">
        <f t="shared" si="11"/>
        <v/>
      </c>
      <c r="I63" s="4" t="str">
        <f>VLOOKUP(D63,List1!$A$1:$B$6,2,FALSE)</f>
        <v>-</v>
      </c>
    </row>
    <row r="64" spans="2:9" x14ac:dyDescent="0.25">
      <c r="B64" s="7"/>
      <c r="C64" s="16" t="s">
        <v>31</v>
      </c>
      <c r="D64" s="16" t="s">
        <v>8</v>
      </c>
      <c r="E64" s="17">
        <f>F64</f>
        <v>0</v>
      </c>
      <c r="F64" s="17">
        <f>SUM(F50:F63)*0.2</f>
        <v>0</v>
      </c>
      <c r="G64" s="17">
        <v>0</v>
      </c>
      <c r="H64" s="17">
        <f>F64*0.8</f>
        <v>0</v>
      </c>
      <c r="I64" s="18">
        <v>80</v>
      </c>
    </row>
    <row r="65" spans="4:9" x14ac:dyDescent="0.25">
      <c r="D65" s="11" t="s">
        <v>16</v>
      </c>
      <c r="E65" s="12">
        <f>SUM(E50:E64)</f>
        <v>0</v>
      </c>
      <c r="F65" s="12">
        <f>SUM(F50:F64)</f>
        <v>0</v>
      </c>
      <c r="G65" s="12">
        <f>SUM(G50:G64)</f>
        <v>0</v>
      </c>
      <c r="H65" s="12">
        <f>SUM(H50:H64)</f>
        <v>0</v>
      </c>
      <c r="I65" s="8"/>
    </row>
  </sheetData>
  <sheetProtection algorithmName="SHA-512" hashValue="/hsGLcJX4ZYnqL4neqxN+VN+NCI1ejvCh4SdBX2R82OPIuSkLsIUY9eJkcyHIVXzxMQkKXVJYNS4L06MlcUqlw==" saltValue="OWvQtbQY63p/Of46wpJaPg==" spinCount="100000" sheet="1" objects="1" scenarios="1" formatCells="0" insertRows="0"/>
  <mergeCells count="4">
    <mergeCell ref="D6:I6"/>
    <mergeCell ref="B8:C8"/>
    <mergeCell ref="B10:C10"/>
    <mergeCell ref="E19:H20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75" orientation="landscape" r:id="rId1"/>
  <rowBreaks count="1" manualBreakCount="1">
    <brk id="44" max="8" man="1"/>
  </rowBreaks>
  <colBreaks count="1" manualBreakCount="1">
    <brk id="11" max="1048575" man="1"/>
  </colBreaks>
  <drawing r:id="rId2"/>
  <tableParts count="2">
    <tablePart r:id="rId3"/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74E2ED6A-6C49-4703-BECC-932C909696CA}">
          <x14:formula1>
            <xm:f>List1!$A$1:$A$6</xm:f>
          </x14:formula1>
          <xm:sqref>D23:D36 D50:D63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03910-97EF-48F2-91ED-BC1E99526BA6}">
  <sheetPr>
    <tabColor theme="5" tint="0.79998168889431442"/>
  </sheetPr>
  <dimension ref="B2:N65"/>
  <sheetViews>
    <sheetView topLeftCell="A16" zoomScaleNormal="100" workbookViewId="0">
      <selection activeCell="B56" sqref="B56"/>
    </sheetView>
  </sheetViews>
  <sheetFormatPr defaultRowHeight="15" x14ac:dyDescent="0.25"/>
  <cols>
    <col min="1" max="1" width="3.5703125" customWidth="1"/>
    <col min="2" max="2" width="42.140625" customWidth="1"/>
    <col min="3" max="3" width="22.28515625" customWidth="1"/>
    <col min="4" max="4" width="42.140625" customWidth="1"/>
    <col min="5" max="5" width="13.85546875" customWidth="1"/>
    <col min="6" max="6" width="16.42578125" customWidth="1"/>
    <col min="7" max="7" width="15.28515625" customWidth="1"/>
    <col min="8" max="8" width="17" customWidth="1"/>
    <col min="9" max="9" width="12.140625" customWidth="1"/>
    <col min="12" max="12" width="45.140625" hidden="1" customWidth="1"/>
    <col min="13" max="13" width="19" hidden="1" customWidth="1"/>
  </cols>
  <sheetData>
    <row r="2" spans="2:9" ht="15" customHeight="1" x14ac:dyDescent="0.25">
      <c r="F2" s="37" t="s">
        <v>28</v>
      </c>
      <c r="G2" s="37"/>
    </row>
    <row r="3" spans="2:9" ht="15" customHeight="1" x14ac:dyDescent="0.25">
      <c r="F3" s="37"/>
      <c r="G3" s="37"/>
    </row>
    <row r="6" spans="2:9" ht="15.75" x14ac:dyDescent="0.25">
      <c r="B6" s="20" t="s">
        <v>22</v>
      </c>
      <c r="D6" s="33"/>
      <c r="E6" s="33"/>
      <c r="F6" s="33"/>
      <c r="G6" s="33"/>
      <c r="H6" s="33"/>
      <c r="I6" s="33"/>
    </row>
    <row r="7" spans="2:9" ht="15.75" x14ac:dyDescent="0.25">
      <c r="B7" s="20"/>
      <c r="D7" s="24"/>
      <c r="E7" s="24"/>
      <c r="F7" s="24"/>
      <c r="G7" s="24"/>
      <c r="H7" s="24"/>
      <c r="I7" s="24"/>
    </row>
    <row r="8" spans="2:9" ht="18.75" x14ac:dyDescent="0.3">
      <c r="B8" s="34" t="s">
        <v>23</v>
      </c>
      <c r="C8" s="34"/>
    </row>
    <row r="9" spans="2:9" ht="52.5" thickBot="1" x14ac:dyDescent="0.3">
      <c r="B9" s="25" t="s">
        <v>26</v>
      </c>
      <c r="E9" s="15" t="s">
        <v>3</v>
      </c>
      <c r="F9" s="15" t="s">
        <v>15</v>
      </c>
      <c r="G9" s="15" t="s">
        <v>4</v>
      </c>
      <c r="H9" s="15" t="s">
        <v>20</v>
      </c>
    </row>
    <row r="10" spans="2:9" ht="16.5" thickBot="1" x14ac:dyDescent="0.3">
      <c r="B10" s="35" t="s">
        <v>27</v>
      </c>
      <c r="C10" s="36"/>
      <c r="D10" s="14" t="s">
        <v>19</v>
      </c>
      <c r="E10" s="22">
        <f>E11+E14</f>
        <v>55600</v>
      </c>
      <c r="F10" s="22">
        <f t="shared" ref="F10:G10" si="0">F11+F14</f>
        <v>48600</v>
      </c>
      <c r="G10" s="22">
        <f t="shared" si="0"/>
        <v>7000</v>
      </c>
      <c r="H10" s="22">
        <f>H11+H14</f>
        <v>38880</v>
      </c>
    </row>
    <row r="11" spans="2:9" ht="15" customHeight="1" x14ac:dyDescent="0.25">
      <c r="B11" s="26"/>
      <c r="C11" s="26"/>
      <c r="D11" s="19" t="s">
        <v>6</v>
      </c>
      <c r="E11" s="23">
        <f>E12+E13</f>
        <v>47500</v>
      </c>
      <c r="F11" s="23">
        <f t="shared" ref="F11:G11" si="1">F12+F13</f>
        <v>40500</v>
      </c>
      <c r="G11" s="23">
        <f t="shared" si="1"/>
        <v>7000</v>
      </c>
      <c r="H11" s="23">
        <f>H12+H13</f>
        <v>32400</v>
      </c>
    </row>
    <row r="12" spans="2:9" x14ac:dyDescent="0.25">
      <c r="B12" s="26"/>
      <c r="C12" s="26"/>
      <c r="D12" s="19" t="s">
        <v>24</v>
      </c>
      <c r="E12" s="6">
        <f>SUM(E23:E36)</f>
        <v>24500</v>
      </c>
      <c r="F12" s="6">
        <f t="shared" ref="F12:H12" si="2">SUM(F23:F36)</f>
        <v>22000</v>
      </c>
      <c r="G12" s="6">
        <f>SUM(G23:G36)</f>
        <v>2500</v>
      </c>
      <c r="H12" s="6">
        <f t="shared" si="2"/>
        <v>17600</v>
      </c>
    </row>
    <row r="13" spans="2:9" x14ac:dyDescent="0.25">
      <c r="B13" s="26"/>
      <c r="C13" s="26"/>
      <c r="D13" s="19" t="s">
        <v>25</v>
      </c>
      <c r="E13" s="6">
        <f>SUM(E50:E63)</f>
        <v>23000</v>
      </c>
      <c r="F13" s="6">
        <f t="shared" ref="F13:H13" si="3">SUM(F50:F63)</f>
        <v>18500</v>
      </c>
      <c r="G13" s="6">
        <f t="shared" si="3"/>
        <v>4500</v>
      </c>
      <c r="H13" s="6">
        <f t="shared" si="3"/>
        <v>14800</v>
      </c>
    </row>
    <row r="14" spans="2:9" x14ac:dyDescent="0.25">
      <c r="B14" s="26"/>
      <c r="C14" s="26"/>
      <c r="D14" s="19" t="s">
        <v>7</v>
      </c>
      <c r="E14" s="23">
        <f>E15+E16</f>
        <v>8100</v>
      </c>
      <c r="F14" s="23">
        <f t="shared" ref="F14:H14" si="4">F15+F16</f>
        <v>8100</v>
      </c>
      <c r="G14" s="23">
        <f t="shared" si="4"/>
        <v>0</v>
      </c>
      <c r="H14" s="23">
        <f t="shared" si="4"/>
        <v>6480</v>
      </c>
    </row>
    <row r="15" spans="2:9" x14ac:dyDescent="0.25">
      <c r="B15" s="26"/>
      <c r="C15" s="26"/>
      <c r="D15" s="19" t="s">
        <v>24</v>
      </c>
      <c r="E15" s="6">
        <f>E37</f>
        <v>4400</v>
      </c>
      <c r="F15" s="6">
        <f t="shared" ref="F15:H15" si="5">F37</f>
        <v>4400</v>
      </c>
      <c r="G15" s="6">
        <f t="shared" si="5"/>
        <v>0</v>
      </c>
      <c r="H15" s="6">
        <f t="shared" si="5"/>
        <v>3520</v>
      </c>
    </row>
    <row r="16" spans="2:9" x14ac:dyDescent="0.25">
      <c r="B16" s="26"/>
      <c r="C16" s="26"/>
      <c r="D16" s="19" t="s">
        <v>25</v>
      </c>
      <c r="E16" s="6">
        <f>E64</f>
        <v>3700</v>
      </c>
      <c r="F16" s="6">
        <f t="shared" ref="F16:G16" si="6">F64</f>
        <v>3700</v>
      </c>
      <c r="G16" s="6">
        <f t="shared" si="6"/>
        <v>0</v>
      </c>
      <c r="H16" s="6">
        <f>H64</f>
        <v>2960</v>
      </c>
    </row>
    <row r="17" spans="2:14" x14ac:dyDescent="0.25">
      <c r="B17" s="26"/>
      <c r="C17" s="26"/>
      <c r="D17" s="19"/>
      <c r="E17" s="21"/>
      <c r="F17" s="21"/>
      <c r="G17" s="21"/>
      <c r="H17" s="21"/>
    </row>
    <row r="19" spans="2:14" ht="18.75" x14ac:dyDescent="0.3">
      <c r="B19" s="13" t="s">
        <v>17</v>
      </c>
    </row>
    <row r="20" spans="2:14" ht="18.75" x14ac:dyDescent="0.3">
      <c r="B20" s="31"/>
    </row>
    <row r="21" spans="2:14" x14ac:dyDescent="0.25">
      <c r="B21" s="32"/>
    </row>
    <row r="22" spans="2:14" ht="60" x14ac:dyDescent="0.25">
      <c r="B22" s="10" t="s">
        <v>0</v>
      </c>
      <c r="C22" s="10" t="s">
        <v>1</v>
      </c>
      <c r="D22" s="10" t="s">
        <v>2</v>
      </c>
      <c r="E22" s="10" t="s">
        <v>3</v>
      </c>
      <c r="F22" s="10" t="s">
        <v>15</v>
      </c>
      <c r="G22" s="10" t="s">
        <v>4</v>
      </c>
      <c r="H22" s="10" t="s">
        <v>20</v>
      </c>
      <c r="I22" s="10" t="s">
        <v>21</v>
      </c>
      <c r="J22" s="1"/>
      <c r="K22" s="1"/>
      <c r="L22" t="s">
        <v>2</v>
      </c>
      <c r="M22" s="1" t="s">
        <v>5</v>
      </c>
      <c r="N22" s="1"/>
    </row>
    <row r="23" spans="2:14" x14ac:dyDescent="0.25">
      <c r="B23" s="9" t="s">
        <v>29</v>
      </c>
      <c r="C23" s="5" t="s">
        <v>6</v>
      </c>
      <c r="D23" s="28" t="s">
        <v>11</v>
      </c>
      <c r="E23" s="27">
        <v>15000</v>
      </c>
      <c r="F23" s="27">
        <v>13500</v>
      </c>
      <c r="G23" s="6">
        <f>E23-F23</f>
        <v>1500</v>
      </c>
      <c r="H23" s="6">
        <f t="shared" ref="H23:H36" si="7">IF(F23="","",F23*I23/100)</f>
        <v>10800</v>
      </c>
      <c r="I23" s="4">
        <f>VLOOKUP(D23,List1!$A$1:$B$6,2,FALSE)</f>
        <v>80</v>
      </c>
      <c r="L23" s="2" t="s">
        <v>9</v>
      </c>
      <c r="M23" s="3" t="s">
        <v>9</v>
      </c>
    </row>
    <row r="24" spans="2:14" x14ac:dyDescent="0.25">
      <c r="B24" s="9" t="s">
        <v>30</v>
      </c>
      <c r="C24" s="5" t="s">
        <v>6</v>
      </c>
      <c r="D24" s="28" t="s">
        <v>12</v>
      </c>
      <c r="E24" s="27">
        <v>5000</v>
      </c>
      <c r="F24" s="27">
        <v>4000</v>
      </c>
      <c r="G24" s="6">
        <f t="shared" ref="G24:G36" si="8">E24-F24</f>
        <v>1000</v>
      </c>
      <c r="H24" s="6">
        <f>IF(F24="","",F24*I24/100)</f>
        <v>3200</v>
      </c>
      <c r="I24" s="4">
        <f>VLOOKUP(D24,List1!$A$1:$B$6,2,FALSE)</f>
        <v>80</v>
      </c>
      <c r="L24" s="2" t="s">
        <v>10</v>
      </c>
      <c r="M24">
        <v>0</v>
      </c>
    </row>
    <row r="25" spans="2:14" x14ac:dyDescent="0.25">
      <c r="B25" s="9" t="s">
        <v>34</v>
      </c>
      <c r="C25" s="5" t="s">
        <v>6</v>
      </c>
      <c r="D25" s="28" t="s">
        <v>12</v>
      </c>
      <c r="E25" s="27">
        <v>3000</v>
      </c>
      <c r="F25" s="27">
        <v>3000</v>
      </c>
      <c r="G25" s="6">
        <f t="shared" si="8"/>
        <v>0</v>
      </c>
      <c r="H25" s="6">
        <f t="shared" si="7"/>
        <v>2400</v>
      </c>
      <c r="I25" s="4">
        <f>VLOOKUP(D25,List1!$A$1:$B$6,2,FALSE)</f>
        <v>80</v>
      </c>
      <c r="L25" s="2" t="s">
        <v>11</v>
      </c>
      <c r="M25">
        <v>80</v>
      </c>
    </row>
    <row r="26" spans="2:14" x14ac:dyDescent="0.25">
      <c r="B26" s="9" t="s">
        <v>34</v>
      </c>
      <c r="C26" s="5" t="s">
        <v>6</v>
      </c>
      <c r="D26" s="28" t="s">
        <v>14</v>
      </c>
      <c r="E26" s="27">
        <v>1500</v>
      </c>
      <c r="F26" s="27">
        <v>1500</v>
      </c>
      <c r="G26" s="6">
        <f t="shared" si="8"/>
        <v>0</v>
      </c>
      <c r="H26" s="6">
        <f t="shared" si="7"/>
        <v>1200</v>
      </c>
      <c r="I26" s="4">
        <f>VLOOKUP(D26,List1!$A$1:$B$6,2,FALSE)</f>
        <v>80</v>
      </c>
      <c r="L26" s="2" t="s">
        <v>12</v>
      </c>
    </row>
    <row r="27" spans="2:14" x14ac:dyDescent="0.25">
      <c r="B27" s="30"/>
      <c r="C27" s="5" t="s">
        <v>6</v>
      </c>
      <c r="D27" s="28" t="s">
        <v>9</v>
      </c>
      <c r="E27" s="27"/>
      <c r="F27" s="27"/>
      <c r="G27" s="6">
        <f t="shared" si="8"/>
        <v>0</v>
      </c>
      <c r="H27" s="6" t="str">
        <f t="shared" si="7"/>
        <v/>
      </c>
      <c r="I27" s="4" t="str">
        <f>VLOOKUP(D27,List1!$A$1:$B$6,2,FALSE)</f>
        <v>-</v>
      </c>
      <c r="L27" s="2" t="s">
        <v>13</v>
      </c>
    </row>
    <row r="28" spans="2:14" x14ac:dyDescent="0.25">
      <c r="B28" s="30"/>
      <c r="C28" s="5" t="s">
        <v>6</v>
      </c>
      <c r="D28" s="28" t="s">
        <v>9</v>
      </c>
      <c r="E28" s="27"/>
      <c r="F28" s="27"/>
      <c r="G28" s="6">
        <f t="shared" si="8"/>
        <v>0</v>
      </c>
      <c r="H28" s="6" t="str">
        <f t="shared" si="7"/>
        <v/>
      </c>
      <c r="I28" s="4" t="str">
        <f>VLOOKUP(D28,List1!$A$1:$B$6,2,FALSE)</f>
        <v>-</v>
      </c>
      <c r="L28" s="2" t="s">
        <v>14</v>
      </c>
    </row>
    <row r="29" spans="2:14" x14ac:dyDescent="0.25">
      <c r="B29" s="30"/>
      <c r="C29" s="5" t="s">
        <v>6</v>
      </c>
      <c r="D29" s="28" t="s">
        <v>9</v>
      </c>
      <c r="E29" s="27"/>
      <c r="F29" s="27"/>
      <c r="G29" s="6">
        <f t="shared" si="8"/>
        <v>0</v>
      </c>
      <c r="H29" s="6" t="str">
        <f t="shared" si="7"/>
        <v/>
      </c>
      <c r="I29" s="4" t="str">
        <f>VLOOKUP(D29,List1!$A$1:$B$6,2,FALSE)</f>
        <v>-</v>
      </c>
    </row>
    <row r="30" spans="2:14" x14ac:dyDescent="0.25">
      <c r="B30" s="30"/>
      <c r="C30" s="5" t="s">
        <v>6</v>
      </c>
      <c r="D30" s="28" t="s">
        <v>9</v>
      </c>
      <c r="E30" s="27"/>
      <c r="F30" s="27"/>
      <c r="G30" s="6">
        <f t="shared" si="8"/>
        <v>0</v>
      </c>
      <c r="H30" s="6" t="str">
        <f t="shared" si="7"/>
        <v/>
      </c>
      <c r="I30" s="4" t="str">
        <f>VLOOKUP(D30,List1!$A$1:$B$6,2,FALSE)</f>
        <v>-</v>
      </c>
    </row>
    <row r="31" spans="2:14" x14ac:dyDescent="0.25">
      <c r="B31" s="30"/>
      <c r="C31" s="5" t="s">
        <v>6</v>
      </c>
      <c r="D31" s="28" t="s">
        <v>9</v>
      </c>
      <c r="E31" s="27"/>
      <c r="F31" s="27"/>
      <c r="G31" s="6">
        <f t="shared" si="8"/>
        <v>0</v>
      </c>
      <c r="H31" s="6" t="str">
        <f t="shared" si="7"/>
        <v/>
      </c>
      <c r="I31" s="4" t="str">
        <f>VLOOKUP(D31,List1!$A$1:$B$6,2,FALSE)</f>
        <v>-</v>
      </c>
    </row>
    <row r="32" spans="2:14" x14ac:dyDescent="0.25">
      <c r="B32" s="30"/>
      <c r="C32" s="5" t="s">
        <v>6</v>
      </c>
      <c r="D32" s="28" t="s">
        <v>9</v>
      </c>
      <c r="E32" s="27"/>
      <c r="F32" s="27"/>
      <c r="G32" s="6">
        <f t="shared" si="8"/>
        <v>0</v>
      </c>
      <c r="H32" s="6" t="str">
        <f t="shared" si="7"/>
        <v/>
      </c>
      <c r="I32" s="4" t="str">
        <f>VLOOKUP(D32,List1!$A$1:$B$6,2,FALSE)</f>
        <v>-</v>
      </c>
    </row>
    <row r="33" spans="2:9" x14ac:dyDescent="0.25">
      <c r="B33" s="30"/>
      <c r="C33" s="5" t="s">
        <v>6</v>
      </c>
      <c r="D33" s="28" t="s">
        <v>9</v>
      </c>
      <c r="E33" s="27"/>
      <c r="F33" s="27"/>
      <c r="G33" s="6">
        <f t="shared" si="8"/>
        <v>0</v>
      </c>
      <c r="H33" s="6" t="str">
        <f t="shared" si="7"/>
        <v/>
      </c>
      <c r="I33" s="4" t="str">
        <f>VLOOKUP(D33,List1!$A$1:$B$6,2,FALSE)</f>
        <v>-</v>
      </c>
    </row>
    <row r="34" spans="2:9" x14ac:dyDescent="0.25">
      <c r="B34" s="30"/>
      <c r="C34" s="5" t="s">
        <v>6</v>
      </c>
      <c r="D34" s="28" t="s">
        <v>9</v>
      </c>
      <c r="E34" s="27"/>
      <c r="F34" s="27"/>
      <c r="G34" s="6">
        <f t="shared" si="8"/>
        <v>0</v>
      </c>
      <c r="H34" s="6" t="str">
        <f t="shared" si="7"/>
        <v/>
      </c>
      <c r="I34" s="4" t="str">
        <f>VLOOKUP(D34,List1!$A$1:$B$6,2,FALSE)</f>
        <v>-</v>
      </c>
    </row>
    <row r="35" spans="2:9" x14ac:dyDescent="0.25">
      <c r="B35" s="30"/>
      <c r="C35" s="5" t="s">
        <v>6</v>
      </c>
      <c r="D35" s="28" t="s">
        <v>9</v>
      </c>
      <c r="E35" s="27"/>
      <c r="F35" s="27"/>
      <c r="G35" s="6">
        <f t="shared" si="8"/>
        <v>0</v>
      </c>
      <c r="H35" s="6" t="str">
        <f t="shared" si="7"/>
        <v/>
      </c>
      <c r="I35" s="4" t="str">
        <f>VLOOKUP(D35,List1!$A$1:$B$6,2,FALSE)</f>
        <v>-</v>
      </c>
    </row>
    <row r="36" spans="2:9" x14ac:dyDescent="0.25">
      <c r="B36" s="30"/>
      <c r="C36" s="5" t="s">
        <v>6</v>
      </c>
      <c r="D36" s="28" t="s">
        <v>9</v>
      </c>
      <c r="E36" s="27"/>
      <c r="F36" s="27"/>
      <c r="G36" s="6">
        <f t="shared" si="8"/>
        <v>0</v>
      </c>
      <c r="H36" s="6" t="str">
        <f t="shared" si="7"/>
        <v/>
      </c>
      <c r="I36" s="4" t="str">
        <f>VLOOKUP(D36,List1!$A$1:$B$6,2,FALSE)</f>
        <v>-</v>
      </c>
    </row>
    <row r="37" spans="2:9" x14ac:dyDescent="0.25">
      <c r="B37" s="7"/>
      <c r="C37" s="16" t="s">
        <v>31</v>
      </c>
      <c r="D37" s="16" t="s">
        <v>8</v>
      </c>
      <c r="E37" s="17">
        <f>F37</f>
        <v>4400</v>
      </c>
      <c r="F37" s="17">
        <f>SUM(F23:F36)*0.2</f>
        <v>4400</v>
      </c>
      <c r="G37" s="17">
        <v>0</v>
      </c>
      <c r="H37" s="17">
        <f>F37*0.8</f>
        <v>3520</v>
      </c>
      <c r="I37" s="18">
        <v>80</v>
      </c>
    </row>
    <row r="38" spans="2:9" x14ac:dyDescent="0.25">
      <c r="D38" s="11" t="s">
        <v>16</v>
      </c>
      <c r="E38" s="12">
        <f>SUM(E23:E37)</f>
        <v>28900</v>
      </c>
      <c r="F38" s="12">
        <f>SUM(F23:F37)</f>
        <v>26400</v>
      </c>
      <c r="G38" s="12">
        <f>SUM(G23:G37)</f>
        <v>2500</v>
      </c>
      <c r="H38" s="12">
        <f>SUM(H23:H37)</f>
        <v>21120</v>
      </c>
      <c r="I38" s="8"/>
    </row>
    <row r="46" spans="2:9" ht="18.75" x14ac:dyDescent="0.3">
      <c r="B46" s="13" t="s">
        <v>18</v>
      </c>
    </row>
    <row r="47" spans="2:9" ht="18.75" x14ac:dyDescent="0.3">
      <c r="B47" s="31"/>
    </row>
    <row r="48" spans="2:9" x14ac:dyDescent="0.25">
      <c r="B48" s="32"/>
    </row>
    <row r="49" spans="2:9" ht="51.75" x14ac:dyDescent="0.25">
      <c r="B49" s="10" t="s">
        <v>0</v>
      </c>
      <c r="C49" s="10" t="s">
        <v>1</v>
      </c>
      <c r="D49" s="10" t="s">
        <v>2</v>
      </c>
      <c r="E49" s="10" t="s">
        <v>3</v>
      </c>
      <c r="F49" s="10" t="s">
        <v>15</v>
      </c>
      <c r="G49" s="10" t="s">
        <v>4</v>
      </c>
      <c r="H49" s="10" t="s">
        <v>20</v>
      </c>
      <c r="I49" s="10" t="s">
        <v>21</v>
      </c>
    </row>
    <row r="50" spans="2:9" x14ac:dyDescent="0.25">
      <c r="B50" s="9" t="s">
        <v>29</v>
      </c>
      <c r="C50" s="5" t="s">
        <v>6</v>
      </c>
      <c r="D50" s="28" t="s">
        <v>11</v>
      </c>
      <c r="E50" s="27">
        <v>7000</v>
      </c>
      <c r="F50" s="27">
        <v>5500</v>
      </c>
      <c r="G50" s="6">
        <f>E50-F50</f>
        <v>1500</v>
      </c>
      <c r="H50" s="6">
        <f t="shared" ref="H50" si="9">IF(F50="","",F50*I50/100)</f>
        <v>4400</v>
      </c>
      <c r="I50" s="4">
        <f>VLOOKUP(D50,List1!$A$1:$B$6,2,FALSE)</f>
        <v>80</v>
      </c>
    </row>
    <row r="51" spans="2:9" x14ac:dyDescent="0.25">
      <c r="B51" s="9" t="s">
        <v>29</v>
      </c>
      <c r="C51" s="5" t="s">
        <v>6</v>
      </c>
      <c r="D51" s="28" t="s">
        <v>12</v>
      </c>
      <c r="E51" s="27">
        <v>5000</v>
      </c>
      <c r="F51" s="27">
        <v>4000</v>
      </c>
      <c r="G51" s="6">
        <f t="shared" ref="G51:G63" si="10">E51-F51</f>
        <v>1000</v>
      </c>
      <c r="H51" s="6">
        <f>IF(F51="","",F51*I51/100)</f>
        <v>3200</v>
      </c>
      <c r="I51" s="4">
        <f>VLOOKUP(D51,List1!$A$1:$B$6,2,FALSE)</f>
        <v>80</v>
      </c>
    </row>
    <row r="52" spans="2:9" x14ac:dyDescent="0.25">
      <c r="B52" s="9" t="s">
        <v>29</v>
      </c>
      <c r="C52" s="5" t="s">
        <v>6</v>
      </c>
      <c r="D52" s="28" t="s">
        <v>14</v>
      </c>
      <c r="E52" s="27">
        <v>2000</v>
      </c>
      <c r="F52" s="27">
        <v>1500</v>
      </c>
      <c r="G52" s="6">
        <f t="shared" si="10"/>
        <v>500</v>
      </c>
      <c r="H52" s="6">
        <f t="shared" ref="H52:H63" si="11">IF(F52="","",F52*I52/100)</f>
        <v>1200</v>
      </c>
      <c r="I52" s="4">
        <f>VLOOKUP(D52,List1!$A$1:$B$6,2,FALSE)</f>
        <v>80</v>
      </c>
    </row>
    <row r="53" spans="2:9" x14ac:dyDescent="0.25">
      <c r="B53" s="9" t="s">
        <v>30</v>
      </c>
      <c r="C53" s="5" t="s">
        <v>6</v>
      </c>
      <c r="D53" s="28" t="s">
        <v>14</v>
      </c>
      <c r="E53" s="27">
        <v>8000</v>
      </c>
      <c r="F53" s="27">
        <v>6500</v>
      </c>
      <c r="G53" s="6">
        <f t="shared" si="10"/>
        <v>1500</v>
      </c>
      <c r="H53" s="6">
        <f t="shared" si="11"/>
        <v>5200</v>
      </c>
      <c r="I53" s="4">
        <f>VLOOKUP(D53,List1!$A$1:$B$6,2,FALSE)</f>
        <v>80</v>
      </c>
    </row>
    <row r="54" spans="2:9" x14ac:dyDescent="0.25">
      <c r="B54" s="9" t="s">
        <v>34</v>
      </c>
      <c r="C54" s="5" t="s">
        <v>6</v>
      </c>
      <c r="D54" s="28" t="s">
        <v>14</v>
      </c>
      <c r="E54" s="27">
        <v>1000</v>
      </c>
      <c r="F54" s="27">
        <v>1000</v>
      </c>
      <c r="G54" s="6">
        <f t="shared" si="10"/>
        <v>0</v>
      </c>
      <c r="H54" s="6">
        <f t="shared" si="11"/>
        <v>800</v>
      </c>
      <c r="I54" s="4">
        <f>VLOOKUP(D54,List1!$A$1:$B$6,2,FALSE)</f>
        <v>80</v>
      </c>
    </row>
    <row r="55" spans="2:9" x14ac:dyDescent="0.25">
      <c r="B55" s="30"/>
      <c r="C55" s="5" t="s">
        <v>6</v>
      </c>
      <c r="D55" s="28" t="s">
        <v>9</v>
      </c>
      <c r="E55" s="27"/>
      <c r="F55" s="27"/>
      <c r="G55" s="6">
        <f t="shared" si="10"/>
        <v>0</v>
      </c>
      <c r="H55" s="6" t="str">
        <f t="shared" si="11"/>
        <v/>
      </c>
      <c r="I55" s="4" t="str">
        <f>VLOOKUP(D55,List1!$A$1:$B$6,2,FALSE)</f>
        <v>-</v>
      </c>
    </row>
    <row r="56" spans="2:9" x14ac:dyDescent="0.25">
      <c r="B56" s="30"/>
      <c r="C56" s="5" t="s">
        <v>6</v>
      </c>
      <c r="D56" s="28" t="s">
        <v>9</v>
      </c>
      <c r="E56" s="27"/>
      <c r="F56" s="27"/>
      <c r="G56" s="6">
        <f t="shared" si="10"/>
        <v>0</v>
      </c>
      <c r="H56" s="6" t="str">
        <f t="shared" si="11"/>
        <v/>
      </c>
      <c r="I56" s="4" t="str">
        <f>VLOOKUP(D56,List1!$A$1:$B$6,2,FALSE)</f>
        <v>-</v>
      </c>
    </row>
    <row r="57" spans="2:9" x14ac:dyDescent="0.25">
      <c r="B57" s="30"/>
      <c r="C57" s="5" t="s">
        <v>6</v>
      </c>
      <c r="D57" s="28" t="s">
        <v>9</v>
      </c>
      <c r="E57" s="27"/>
      <c r="F57" s="27"/>
      <c r="G57" s="6">
        <f t="shared" si="10"/>
        <v>0</v>
      </c>
      <c r="H57" s="6" t="str">
        <f t="shared" si="11"/>
        <v/>
      </c>
      <c r="I57" s="4" t="str">
        <f>VLOOKUP(D57,List1!$A$1:$B$6,2,FALSE)</f>
        <v>-</v>
      </c>
    </row>
    <row r="58" spans="2:9" x14ac:dyDescent="0.25">
      <c r="B58" s="30"/>
      <c r="C58" s="5" t="s">
        <v>6</v>
      </c>
      <c r="D58" s="28" t="s">
        <v>9</v>
      </c>
      <c r="E58" s="27"/>
      <c r="F58" s="27"/>
      <c r="G58" s="6">
        <f t="shared" si="10"/>
        <v>0</v>
      </c>
      <c r="H58" s="6" t="str">
        <f t="shared" si="11"/>
        <v/>
      </c>
      <c r="I58" s="4" t="str">
        <f>VLOOKUP(D58,List1!$A$1:$B$6,2,FALSE)</f>
        <v>-</v>
      </c>
    </row>
    <row r="59" spans="2:9" x14ac:dyDescent="0.25">
      <c r="B59" s="30"/>
      <c r="C59" s="5" t="s">
        <v>6</v>
      </c>
      <c r="D59" s="28" t="s">
        <v>9</v>
      </c>
      <c r="E59" s="27"/>
      <c r="F59" s="27"/>
      <c r="G59" s="6">
        <f t="shared" si="10"/>
        <v>0</v>
      </c>
      <c r="H59" s="6" t="str">
        <f t="shared" si="11"/>
        <v/>
      </c>
      <c r="I59" s="4" t="str">
        <f>VLOOKUP(D59,List1!$A$1:$B$6,2,FALSE)</f>
        <v>-</v>
      </c>
    </row>
    <row r="60" spans="2:9" x14ac:dyDescent="0.25">
      <c r="B60" s="30"/>
      <c r="C60" s="5" t="s">
        <v>6</v>
      </c>
      <c r="D60" s="28" t="s">
        <v>9</v>
      </c>
      <c r="E60" s="27"/>
      <c r="F60" s="27"/>
      <c r="G60" s="6">
        <f t="shared" si="10"/>
        <v>0</v>
      </c>
      <c r="H60" s="6" t="str">
        <f t="shared" si="11"/>
        <v/>
      </c>
      <c r="I60" s="4" t="str">
        <f>VLOOKUP(D60,List1!$A$1:$B$6,2,FALSE)</f>
        <v>-</v>
      </c>
    </row>
    <row r="61" spans="2:9" x14ac:dyDescent="0.25">
      <c r="B61" s="30"/>
      <c r="C61" s="5" t="s">
        <v>6</v>
      </c>
      <c r="D61" s="28" t="s">
        <v>9</v>
      </c>
      <c r="E61" s="27"/>
      <c r="F61" s="27"/>
      <c r="G61" s="6">
        <f t="shared" si="10"/>
        <v>0</v>
      </c>
      <c r="H61" s="6" t="str">
        <f t="shared" si="11"/>
        <v/>
      </c>
      <c r="I61" s="4" t="str">
        <f>VLOOKUP(D61,List1!$A$1:$B$6,2,FALSE)</f>
        <v>-</v>
      </c>
    </row>
    <row r="62" spans="2:9" x14ac:dyDescent="0.25">
      <c r="B62" s="30"/>
      <c r="C62" s="5" t="s">
        <v>6</v>
      </c>
      <c r="D62" s="28" t="s">
        <v>9</v>
      </c>
      <c r="E62" s="27"/>
      <c r="F62" s="27"/>
      <c r="G62" s="6">
        <f t="shared" si="10"/>
        <v>0</v>
      </c>
      <c r="H62" s="6" t="str">
        <f t="shared" si="11"/>
        <v/>
      </c>
      <c r="I62" s="4" t="str">
        <f>VLOOKUP(D62,List1!$A$1:$B$6,2,FALSE)</f>
        <v>-</v>
      </c>
    </row>
    <row r="63" spans="2:9" x14ac:dyDescent="0.25">
      <c r="B63" s="30"/>
      <c r="C63" s="5" t="s">
        <v>6</v>
      </c>
      <c r="D63" s="28" t="s">
        <v>9</v>
      </c>
      <c r="E63" s="27"/>
      <c r="F63" s="27"/>
      <c r="G63" s="6">
        <f t="shared" si="10"/>
        <v>0</v>
      </c>
      <c r="H63" s="6" t="str">
        <f t="shared" si="11"/>
        <v/>
      </c>
      <c r="I63" s="4" t="str">
        <f>VLOOKUP(D63,List1!$A$1:$B$6,2,FALSE)</f>
        <v>-</v>
      </c>
    </row>
    <row r="64" spans="2:9" x14ac:dyDescent="0.25">
      <c r="B64" s="7"/>
      <c r="C64" s="16" t="s">
        <v>31</v>
      </c>
      <c r="D64" s="16" t="s">
        <v>8</v>
      </c>
      <c r="E64" s="17">
        <f>F64</f>
        <v>3700</v>
      </c>
      <c r="F64" s="17">
        <f>SUM(F50:F63)*0.2</f>
        <v>3700</v>
      </c>
      <c r="G64" s="17">
        <v>0</v>
      </c>
      <c r="H64" s="17">
        <f>F64*0.8</f>
        <v>2960</v>
      </c>
      <c r="I64" s="18">
        <v>80</v>
      </c>
    </row>
    <row r="65" spans="4:9" x14ac:dyDescent="0.25">
      <c r="D65" s="11" t="s">
        <v>16</v>
      </c>
      <c r="E65" s="12">
        <f>SUM(E50:E64)</f>
        <v>26700</v>
      </c>
      <c r="F65" s="12">
        <f>SUM(F50:F64)</f>
        <v>22200</v>
      </c>
      <c r="G65" s="12">
        <f>SUM(G50:G64)</f>
        <v>4500</v>
      </c>
      <c r="H65" s="12">
        <f>SUM(H50:H64)</f>
        <v>17760</v>
      </c>
      <c r="I65" s="8"/>
    </row>
  </sheetData>
  <sheetProtection algorithmName="SHA-512" hashValue="IH9UmBmEoe3Ej53uPWJYkRZGumljAaU5zNF9SGcnpuVGgyZYs5+H9+O2qd1mmpcF25OZj2675o5zhli2jFx9Pg==" saltValue="VD/qC4HvMWN40fBvM/Gs7g==" spinCount="100000" sheet="1" objects="1" scenarios="1" formatCells="0" insertRows="0"/>
  <mergeCells count="4">
    <mergeCell ref="D6:I6"/>
    <mergeCell ref="B8:C8"/>
    <mergeCell ref="B10:C10"/>
    <mergeCell ref="F2:G3"/>
  </mergeCells>
  <phoneticPr fontId="8" type="noConversion"/>
  <printOptions horizontalCentered="1"/>
  <pageMargins left="0.39370078740157483" right="0.39370078740157483" top="0.39370078740157483" bottom="0.39370078740157483" header="0.31496062992125984" footer="0.31496062992125984"/>
  <pageSetup paperSize="9" scale="75" orientation="landscape" r:id="rId1"/>
  <rowBreaks count="1" manualBreakCount="1">
    <brk id="44" max="8" man="1"/>
  </rowBreaks>
  <colBreaks count="1" manualBreakCount="1">
    <brk id="11" max="1048575" man="1"/>
  </colBreaks>
  <drawing r:id="rId2"/>
  <tableParts count="2">
    <tablePart r:id="rId3"/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F8D30CBF-F0CB-462D-98B2-1098B77AF988}">
          <x14:formula1>
            <xm:f>List1!$A$1:$A$6</xm:f>
          </x14:formula1>
          <xm:sqref>D23:D36 D50:D63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F6EC8-E495-44EE-9A2A-DC40F561AA0B}">
  <dimension ref="A1:B6"/>
  <sheetViews>
    <sheetView workbookViewId="0">
      <selection activeCell="F14" sqref="F14"/>
    </sheetView>
  </sheetViews>
  <sheetFormatPr defaultRowHeight="15" x14ac:dyDescent="0.25"/>
  <cols>
    <col min="1" max="1" width="45.140625" bestFit="1" customWidth="1"/>
  </cols>
  <sheetData>
    <row r="1" spans="1:2" x14ac:dyDescent="0.25">
      <c r="A1" s="4" t="s">
        <v>9</v>
      </c>
      <c r="B1" s="29" t="s">
        <v>32</v>
      </c>
    </row>
    <row r="2" spans="1:2" x14ac:dyDescent="0.25">
      <c r="A2" s="4" t="s">
        <v>10</v>
      </c>
      <c r="B2" s="4">
        <v>80</v>
      </c>
    </row>
    <row r="3" spans="1:2" x14ac:dyDescent="0.25">
      <c r="A3" s="4" t="s">
        <v>11</v>
      </c>
      <c r="B3" s="4">
        <v>80</v>
      </c>
    </row>
    <row r="4" spans="1:2" x14ac:dyDescent="0.25">
      <c r="A4" s="4" t="s">
        <v>12</v>
      </c>
      <c r="B4" s="4">
        <v>80</v>
      </c>
    </row>
    <row r="5" spans="1:2" x14ac:dyDescent="0.25">
      <c r="A5" s="4" t="s">
        <v>13</v>
      </c>
      <c r="B5" s="4">
        <v>80</v>
      </c>
    </row>
    <row r="6" spans="1:2" x14ac:dyDescent="0.25">
      <c r="A6" s="4" t="s">
        <v>14</v>
      </c>
      <c r="B6" s="4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</vt:i4>
      </vt:variant>
      <vt:variant>
        <vt:lpstr>Imenovani obsegi</vt:lpstr>
      </vt:variant>
      <vt:variant>
        <vt:i4>2</vt:i4>
      </vt:variant>
    </vt:vector>
  </HeadingPairs>
  <TitlesOfParts>
    <vt:vector size="5" baseType="lpstr">
      <vt:lpstr>Priloga 1</vt:lpstr>
      <vt:lpstr>PRIMER</vt:lpstr>
      <vt:lpstr>List1</vt:lpstr>
      <vt:lpstr>'Priloga 1'!Področje_tiskanja</vt:lpstr>
      <vt:lpstr>PRIMER!Področje_tiskanja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LAS Bogastvo podeželja</dc:creator>
  <cp:lastModifiedBy>LAS Bogastvo podeželja</cp:lastModifiedBy>
  <cp:lastPrinted>2024-07-05T12:03:59Z</cp:lastPrinted>
  <dcterms:created xsi:type="dcterms:W3CDTF">2024-06-27T06:47:55Z</dcterms:created>
  <dcterms:modified xsi:type="dcterms:W3CDTF">2025-02-05T14:21:36Z</dcterms:modified>
</cp:coreProperties>
</file>